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sponprg\Templates\Budgets\Current\"/>
    </mc:Choice>
  </mc:AlternateContent>
  <xr:revisionPtr revIDLastSave="0" documentId="13_ncr:1_{9803E4EF-DB2B-4DBC-80CE-C8F0A57E8009}" xr6:coauthVersionLast="45" xr6:coauthVersionMax="45" xr10:uidLastSave="{00000000-0000-0000-0000-000000000000}"/>
  <bookViews>
    <workbookView xWindow="-90" yWindow="-90" windowWidth="19380" windowHeight="10380" tabRatio="782" xr2:uid="{00000000-000D-0000-FFFF-FFFF00000000}"/>
  </bookViews>
  <sheets>
    <sheet name="Summary Budget" sheetId="5" r:id="rId1"/>
    <sheet name="KSU Faculty" sheetId="1" r:id="rId2"/>
    <sheet name="KSU Other Personnel" sheetId="2" r:id="rId3"/>
    <sheet name="Participant Costs" sheetId="6" r:id="rId4"/>
    <sheet name="Other" sheetId="7" r:id="rId5"/>
    <sheet name="Notes on Calculating Salary" sheetId="8" r:id="rId6"/>
  </sheets>
  <definedNames>
    <definedName name="_xlnm.Print_Area" localSheetId="1">'KSU Faculty'!$A$1:$R$30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9" i="7" l="1"/>
  <c r="E128" i="7"/>
  <c r="E123" i="7"/>
  <c r="E122" i="7"/>
  <c r="F27" i="2"/>
  <c r="H27" i="2"/>
  <c r="F26" i="2"/>
  <c r="H26" i="2"/>
  <c r="H29" i="2"/>
  <c r="I29" i="2"/>
  <c r="F18" i="2"/>
  <c r="F20" i="2"/>
  <c r="F17" i="2"/>
  <c r="H17" i="2"/>
  <c r="F9" i="2"/>
  <c r="H9" i="2"/>
  <c r="F8" i="2"/>
  <c r="H8" i="2"/>
  <c r="H11" i="2"/>
  <c r="E6" i="1"/>
  <c r="L6" i="1"/>
  <c r="M6" i="1"/>
  <c r="K6" i="1"/>
  <c r="E7" i="1"/>
  <c r="L7" i="1"/>
  <c r="K7" i="1"/>
  <c r="E8" i="1"/>
  <c r="K8" i="1"/>
  <c r="L8" i="1"/>
  <c r="N8" i="1"/>
  <c r="E9" i="1"/>
  <c r="L9" i="1"/>
  <c r="M9" i="1"/>
  <c r="K9" i="1"/>
  <c r="E10" i="1"/>
  <c r="L10" i="1"/>
  <c r="M10" i="1"/>
  <c r="K10" i="1"/>
  <c r="K15" i="1"/>
  <c r="C16" i="1"/>
  <c r="E16" i="1"/>
  <c r="L16" i="1"/>
  <c r="K16" i="1"/>
  <c r="C17" i="1"/>
  <c r="E17" i="1"/>
  <c r="L17" i="1"/>
  <c r="M17" i="1"/>
  <c r="K17" i="1"/>
  <c r="K18" i="1"/>
  <c r="C19" i="1"/>
  <c r="E19" i="1"/>
  <c r="L19" i="1"/>
  <c r="M19" i="1"/>
  <c r="K19" i="1"/>
  <c r="K24" i="1"/>
  <c r="C25" i="1"/>
  <c r="E25" i="1"/>
  <c r="L25" i="1"/>
  <c r="M25" i="1"/>
  <c r="K25" i="1"/>
  <c r="K26" i="1"/>
  <c r="K27" i="1"/>
  <c r="K28" i="1"/>
  <c r="E5" i="1"/>
  <c r="H5" i="1"/>
  <c r="C14" i="1"/>
  <c r="E14" i="1"/>
  <c r="K23" i="1"/>
  <c r="K14" i="1"/>
  <c r="K5" i="1"/>
  <c r="H7" i="1"/>
  <c r="I7" i="1"/>
  <c r="H8" i="1"/>
  <c r="I8" i="1"/>
  <c r="H9" i="1"/>
  <c r="I9" i="1"/>
  <c r="H10" i="1"/>
  <c r="I10" i="1"/>
  <c r="O10" i="1"/>
  <c r="H16" i="1"/>
  <c r="I16" i="1"/>
  <c r="H17" i="1"/>
  <c r="H25" i="1"/>
  <c r="N25" i="1"/>
  <c r="F23" i="2"/>
  <c r="F24" i="2"/>
  <c r="F25" i="2"/>
  <c r="F29" i="2"/>
  <c r="D83" i="7"/>
  <c r="D84" i="7"/>
  <c r="D85" i="7"/>
  <c r="D86" i="7"/>
  <c r="D7" i="5"/>
  <c r="D39" i="7"/>
  <c r="D42" i="7"/>
  <c r="D8" i="5"/>
  <c r="D40" i="7"/>
  <c r="D41" i="7"/>
  <c r="D14" i="6"/>
  <c r="D16" i="6"/>
  <c r="D10" i="5"/>
  <c r="D15" i="6"/>
  <c r="D31" i="6"/>
  <c r="D32" i="6"/>
  <c r="D33" i="6"/>
  <c r="D11" i="5"/>
  <c r="D48" i="6"/>
  <c r="D50" i="6"/>
  <c r="D12" i="5"/>
  <c r="D49" i="6"/>
  <c r="D65" i="6"/>
  <c r="D66" i="6"/>
  <c r="D67" i="6"/>
  <c r="D13" i="5"/>
  <c r="D17" i="7"/>
  <c r="D20" i="7"/>
  <c r="D16" i="5"/>
  <c r="D18" i="7"/>
  <c r="D19" i="7"/>
  <c r="D105" i="7"/>
  <c r="D106" i="7"/>
  <c r="D107" i="7"/>
  <c r="D108" i="7"/>
  <c r="D17" i="5"/>
  <c r="D127" i="7"/>
  <c r="D130" i="7"/>
  <c r="D18" i="5"/>
  <c r="D128" i="7"/>
  <c r="D129" i="7"/>
  <c r="D61" i="7"/>
  <c r="D64" i="7"/>
  <c r="D19" i="5"/>
  <c r="D62" i="7"/>
  <c r="D63" i="7"/>
  <c r="D115" i="7"/>
  <c r="D121" i="7"/>
  <c r="D124" i="7"/>
  <c r="C18" i="5"/>
  <c r="D116" i="7"/>
  <c r="E116" i="7"/>
  <c r="D122" i="7"/>
  <c r="D117" i="7"/>
  <c r="E117" i="7"/>
  <c r="D123" i="7"/>
  <c r="D71" i="7"/>
  <c r="D72" i="7"/>
  <c r="D74" i="7"/>
  <c r="B7" i="5"/>
  <c r="E7" i="5"/>
  <c r="D73" i="7"/>
  <c r="D77" i="7"/>
  <c r="D80" i="7"/>
  <c r="C7" i="5"/>
  <c r="D78" i="7"/>
  <c r="D79" i="7"/>
  <c r="D60" i="6"/>
  <c r="D61" i="6"/>
  <c r="D62" i="6"/>
  <c r="C13" i="5"/>
  <c r="D55" i="6"/>
  <c r="D57" i="6"/>
  <c r="B13" i="5"/>
  <c r="E13" i="5"/>
  <c r="D56" i="6"/>
  <c r="D43" i="6"/>
  <c r="D45" i="6"/>
  <c r="C12" i="5"/>
  <c r="D44" i="6"/>
  <c r="D38" i="6"/>
  <c r="D40" i="6"/>
  <c r="B12" i="5"/>
  <c r="E12" i="5"/>
  <c r="D39" i="6"/>
  <c r="D26" i="6"/>
  <c r="D28" i="6"/>
  <c r="C11" i="5"/>
  <c r="D27" i="6"/>
  <c r="D21" i="6"/>
  <c r="D22" i="6"/>
  <c r="D23" i="6"/>
  <c r="D9" i="6"/>
  <c r="D11" i="6"/>
  <c r="C10" i="5"/>
  <c r="D10" i="6"/>
  <c r="D4" i="6"/>
  <c r="D5" i="6"/>
  <c r="D6" i="6"/>
  <c r="B10" i="5"/>
  <c r="A28" i="1"/>
  <c r="A27" i="1"/>
  <c r="A26" i="1"/>
  <c r="A25" i="1"/>
  <c r="A24" i="1"/>
  <c r="A23" i="1"/>
  <c r="A19" i="1"/>
  <c r="A18" i="1"/>
  <c r="A17" i="1"/>
  <c r="A16" i="1"/>
  <c r="A15" i="1"/>
  <c r="A14" i="1"/>
  <c r="F14" i="2"/>
  <c r="F15" i="2"/>
  <c r="F16" i="2"/>
  <c r="D33" i="7"/>
  <c r="D36" i="7"/>
  <c r="C8" i="5"/>
  <c r="D34" i="7"/>
  <c r="D35" i="7"/>
  <c r="D11" i="7"/>
  <c r="D12" i="7"/>
  <c r="D13" i="7"/>
  <c r="D14" i="7"/>
  <c r="C16" i="5"/>
  <c r="D99" i="7"/>
  <c r="D102" i="7"/>
  <c r="C17" i="5"/>
  <c r="D100" i="7"/>
  <c r="D101" i="7"/>
  <c r="D55" i="7"/>
  <c r="D58" i="7"/>
  <c r="C19" i="5"/>
  <c r="D56" i="7"/>
  <c r="D57" i="7"/>
  <c r="F5" i="2"/>
  <c r="F11" i="2"/>
  <c r="I11" i="2"/>
  <c r="F6" i="2"/>
  <c r="F7" i="2"/>
  <c r="D27" i="7"/>
  <c r="D28" i="7"/>
  <c r="D29" i="7"/>
  <c r="D30" i="7"/>
  <c r="B8" i="5"/>
  <c r="B11" i="5"/>
  <c r="E11" i="5"/>
  <c r="D4" i="7"/>
  <c r="D5" i="7"/>
  <c r="D8" i="7"/>
  <c r="B16" i="5"/>
  <c r="E16" i="5"/>
  <c r="D6" i="7"/>
  <c r="D7" i="7"/>
  <c r="D93" i="7"/>
  <c r="D94" i="7"/>
  <c r="D95" i="7"/>
  <c r="D96" i="7"/>
  <c r="B17" i="5"/>
  <c r="E17" i="5"/>
  <c r="D49" i="7"/>
  <c r="D52" i="7"/>
  <c r="B19" i="5"/>
  <c r="E19" i="5"/>
  <c r="D50" i="7"/>
  <c r="D51" i="7"/>
  <c r="F5" i="1"/>
  <c r="F6" i="1"/>
  <c r="F7" i="1"/>
  <c r="F8" i="1"/>
  <c r="F9" i="1"/>
  <c r="F10" i="1"/>
  <c r="F14" i="1"/>
  <c r="F15" i="1"/>
  <c r="F16" i="1"/>
  <c r="F17" i="1"/>
  <c r="F18" i="1"/>
  <c r="F19" i="1"/>
  <c r="F23" i="1"/>
  <c r="F24" i="1"/>
  <c r="F25" i="1"/>
  <c r="F26" i="1"/>
  <c r="F27" i="1"/>
  <c r="F28" i="1"/>
  <c r="A123" i="7"/>
  <c r="A129" i="7"/>
  <c r="A122" i="7"/>
  <c r="A128" i="7"/>
  <c r="A121" i="7"/>
  <c r="A127" i="7"/>
  <c r="E115" i="7"/>
  <c r="E118" i="7"/>
  <c r="E8" i="5"/>
  <c r="C14" i="5"/>
  <c r="D14" i="5"/>
  <c r="C23" i="1"/>
  <c r="E23" i="1"/>
  <c r="H14" i="1"/>
  <c r="L14" i="1"/>
  <c r="O9" i="1"/>
  <c r="N5" i="1"/>
  <c r="I5" i="1"/>
  <c r="M16" i="1"/>
  <c r="N16" i="1"/>
  <c r="O7" i="1"/>
  <c r="M7" i="1"/>
  <c r="N7" i="1"/>
  <c r="E10" i="5"/>
  <c r="B14" i="5"/>
  <c r="E14" i="5"/>
  <c r="N17" i="1"/>
  <c r="O16" i="1"/>
  <c r="N9" i="1"/>
  <c r="D118" i="7"/>
  <c r="B18" i="5"/>
  <c r="E18" i="5"/>
  <c r="I25" i="1"/>
  <c r="O25" i="1"/>
  <c r="I17" i="1"/>
  <c r="O17" i="1"/>
  <c r="L5" i="1"/>
  <c r="H18" i="2"/>
  <c r="H20" i="2"/>
  <c r="I20" i="2"/>
  <c r="M8" i="1"/>
  <c r="O8" i="1"/>
  <c r="H19" i="1"/>
  <c r="C15" i="1"/>
  <c r="E15" i="1"/>
  <c r="N10" i="1"/>
  <c r="C28" i="1"/>
  <c r="E28" i="1"/>
  <c r="C26" i="1"/>
  <c r="E26" i="1"/>
  <c r="C18" i="1"/>
  <c r="E18" i="1"/>
  <c r="H6" i="1"/>
  <c r="E121" i="7"/>
  <c r="M14" i="1"/>
  <c r="C27" i="1"/>
  <c r="E27" i="1"/>
  <c r="L18" i="1"/>
  <c r="M18" i="1"/>
  <c r="H18" i="1"/>
  <c r="M5" i="1"/>
  <c r="M11" i="1"/>
  <c r="L11" i="1"/>
  <c r="I14" i="1"/>
  <c r="N14" i="1"/>
  <c r="I19" i="1"/>
  <c r="O19" i="1"/>
  <c r="N19" i="1"/>
  <c r="H26" i="1"/>
  <c r="L26" i="1"/>
  <c r="M26" i="1"/>
  <c r="L23" i="1"/>
  <c r="H23" i="1"/>
  <c r="N11" i="1"/>
  <c r="Q11" i="1"/>
  <c r="B5" i="5"/>
  <c r="I6" i="1"/>
  <c r="O6" i="1"/>
  <c r="N6" i="1"/>
  <c r="L28" i="1"/>
  <c r="M28" i="1"/>
  <c r="H28" i="1"/>
  <c r="H11" i="1"/>
  <c r="L15" i="1"/>
  <c r="M15" i="1"/>
  <c r="C24" i="1"/>
  <c r="E24" i="1"/>
  <c r="H15" i="1"/>
  <c r="O5" i="1"/>
  <c r="E124" i="7"/>
  <c r="O14" i="1"/>
  <c r="N28" i="1"/>
  <c r="I28" i="1"/>
  <c r="O28" i="1"/>
  <c r="I11" i="1"/>
  <c r="I26" i="1"/>
  <c r="O26" i="1"/>
  <c r="N26" i="1"/>
  <c r="I18" i="1"/>
  <c r="O18" i="1"/>
  <c r="N18" i="1"/>
  <c r="I15" i="1"/>
  <c r="O15" i="1"/>
  <c r="N15" i="1"/>
  <c r="N20" i="1"/>
  <c r="Q20" i="1"/>
  <c r="C5" i="5"/>
  <c r="L27" i="1"/>
  <c r="M27" i="1"/>
  <c r="H27" i="1"/>
  <c r="L24" i="1"/>
  <c r="M24" i="1"/>
  <c r="H24" i="1"/>
  <c r="H29" i="1"/>
  <c r="N23" i="1"/>
  <c r="I23" i="1"/>
  <c r="M20" i="1"/>
  <c r="O11" i="1"/>
  <c r="R11" i="1"/>
  <c r="B6" i="5"/>
  <c r="B20" i="5"/>
  <c r="L29" i="1"/>
  <c r="M23" i="1"/>
  <c r="H20" i="1"/>
  <c r="L20" i="1"/>
  <c r="B21" i="5"/>
  <c r="B22" i="5"/>
  <c r="N27" i="1"/>
  <c r="I27" i="1"/>
  <c r="O27" i="1"/>
  <c r="I20" i="1"/>
  <c r="O23" i="1"/>
  <c r="M29" i="1"/>
  <c r="I24" i="1"/>
  <c r="O24" i="1"/>
  <c r="N24" i="1"/>
  <c r="N29" i="1"/>
  <c r="Q29" i="1"/>
  <c r="D5" i="5"/>
  <c r="O20" i="1"/>
  <c r="R20" i="1"/>
  <c r="C6" i="5"/>
  <c r="C20" i="5"/>
  <c r="E5" i="5"/>
  <c r="C21" i="5"/>
  <c r="C26" i="5"/>
  <c r="B24" i="5"/>
  <c r="B26" i="5"/>
  <c r="I29" i="1"/>
  <c r="O29" i="1"/>
  <c r="R29" i="1"/>
  <c r="D6" i="5"/>
  <c r="D20" i="5"/>
  <c r="E6" i="5"/>
  <c r="E20" i="5"/>
  <c r="C22" i="5"/>
  <c r="C24" i="5"/>
  <c r="E127" i="7"/>
  <c r="E130" i="7"/>
  <c r="D21" i="5"/>
  <c r="D22" i="5"/>
  <c r="D26" i="5"/>
  <c r="E21" i="5"/>
  <c r="E26" i="5"/>
  <c r="C35" i="5"/>
  <c r="C32" i="5"/>
  <c r="E22" i="5"/>
  <c r="D24" i="5"/>
  <c r="E32" i="5"/>
  <c r="E31" i="5"/>
  <c r="C37" i="5"/>
  <c r="E33" i="5"/>
</calcChain>
</file>

<file path=xl/sharedStrings.xml><?xml version="1.0" encoding="utf-8"?>
<sst xmlns="http://schemas.openxmlformats.org/spreadsheetml/2006/main" count="241" uniqueCount="113">
  <si>
    <t>Base Salary</t>
  </si>
  <si>
    <t>COL</t>
  </si>
  <si>
    <t>COL Base</t>
  </si>
  <si>
    <t>Salary</t>
  </si>
  <si>
    <t>Year One</t>
  </si>
  <si>
    <t>Name</t>
  </si>
  <si>
    <t>Year Two</t>
  </si>
  <si>
    <t>Year Three</t>
  </si>
  <si>
    <t>Sum. Sal.</t>
  </si>
  <si>
    <t>Total Sal.</t>
  </si>
  <si>
    <t>Tot.Fringe</t>
  </si>
  <si>
    <t>Total Year One</t>
  </si>
  <si>
    <t>Total Year Two</t>
  </si>
  <si>
    <t>Total Year Three</t>
  </si>
  <si>
    <t>KSU Personnel Costs</t>
  </si>
  <si>
    <t>Hourly Rate</t>
  </si>
  <si>
    <t>Hours/week</t>
  </si>
  <si>
    <t>Weeks/year</t>
  </si>
  <si>
    <t>Total</t>
  </si>
  <si>
    <t>TRAVEL</t>
  </si>
  <si>
    <t>Fringe</t>
  </si>
  <si>
    <t>Year 1</t>
  </si>
  <si>
    <t>Year 2</t>
  </si>
  <si>
    <t>Year 3</t>
  </si>
  <si>
    <t>TOTAL (Summary)</t>
  </si>
  <si>
    <t>% Sum.</t>
  </si>
  <si>
    <t>Item</t>
  </si>
  <si>
    <t>Unit Cost</t>
  </si>
  <si>
    <t>KSU Non-Faculty Personnel</t>
  </si>
  <si>
    <t>OTHER COSTS</t>
  </si>
  <si>
    <t>CONSULTANT FEES</t>
  </si>
  <si>
    <t>Total One</t>
  </si>
  <si>
    <t>EQUIPMENT</t>
  </si>
  <si>
    <t>IDC rate:</t>
  </si>
  <si>
    <t>SUBAWARDS</t>
  </si>
  <si>
    <t>Number of units</t>
  </si>
  <si>
    <t xml:space="preserve">If subaward &gt; $25,000 </t>
  </si>
  <si>
    <t>Subaward Org 1</t>
  </si>
  <si>
    <t>Subaward Org 2</t>
  </si>
  <si>
    <t>Subaward Org 3</t>
  </si>
  <si>
    <t>Faculty 2</t>
  </si>
  <si>
    <t>Faculty 3</t>
  </si>
  <si>
    <t>Faculty 4</t>
  </si>
  <si>
    <t>Faculty 5</t>
  </si>
  <si>
    <t>Faculty 6</t>
  </si>
  <si>
    <t>Indirects</t>
  </si>
  <si>
    <t>KSU</t>
  </si>
  <si>
    <t>VP Operations</t>
  </si>
  <si>
    <t>VP Research</t>
  </si>
  <si>
    <t>KSURSF</t>
  </si>
  <si>
    <t>Dean of PI's College*</t>
  </si>
  <si>
    <t>*If a proposal involves faculty from multiple colleges, deans may negotiate the distribution of this portion.</t>
  </si>
  <si>
    <t>Notes</t>
  </si>
  <si>
    <t>Summer Months</t>
  </si>
  <si>
    <t>AY or CY Months</t>
  </si>
  <si>
    <t>Indirect Cost Base</t>
  </si>
  <si>
    <t>Number</t>
  </si>
  <si>
    <t>GRA on Stipend*</t>
  </si>
  <si>
    <t>Other</t>
  </si>
  <si>
    <t xml:space="preserve">Note: most federal sponsors will require you to show foreign </t>
  </si>
  <si>
    <t>and domestic travel separately.</t>
  </si>
  <si>
    <t>This amount will be subtracted from IDC base:</t>
  </si>
  <si>
    <t xml:space="preserve">Summer salary is only for faculty on academic year contracts. </t>
  </si>
  <si>
    <t>Faculty 1</t>
  </si>
  <si>
    <t>PARTICIPANT SUPPORT (FOR NSF)</t>
  </si>
  <si>
    <t>Stipends</t>
  </si>
  <si>
    <t>Travel</t>
  </si>
  <si>
    <t>Subsistence</t>
  </si>
  <si>
    <t xml:space="preserve">Travel </t>
  </si>
  <si>
    <t xml:space="preserve">  Stipends</t>
  </si>
  <si>
    <t>Total participant costs</t>
  </si>
  <si>
    <t>Number of participants</t>
  </si>
  <si>
    <t>Cost per participant</t>
  </si>
  <si>
    <t>NSF Budget</t>
  </si>
  <si>
    <t>1. Personnel</t>
  </si>
  <si>
    <t>1. Fringe Benefits</t>
  </si>
  <si>
    <t>3. Consultants</t>
  </si>
  <si>
    <t>4. Travel</t>
  </si>
  <si>
    <t>5. Participant Support</t>
  </si>
  <si>
    <t>7. Equipment</t>
  </si>
  <si>
    <t>8. Subawards</t>
  </si>
  <si>
    <t>9. Other Costs</t>
  </si>
  <si>
    <t>MATERIALS AND SUPPLIES</t>
  </si>
  <si>
    <t>*If you need to add items, insert a row somewhere in between the first and last item</t>
  </si>
  <si>
    <t>N</t>
  </si>
  <si>
    <t>Full Time? Y or N</t>
  </si>
  <si>
    <t>Type A, C, or P in this column:</t>
  </si>
  <si>
    <t>Fringes</t>
  </si>
  <si>
    <t>TOTAL DIRECT COSTS</t>
  </si>
  <si>
    <t>INDIRECT COSTS</t>
  </si>
  <si>
    <t>6. Materials and Supplies</t>
  </si>
  <si>
    <t>TOTAL PROJECT COSTS (directs + indirects)</t>
  </si>
  <si>
    <t>A</t>
  </si>
  <si>
    <t>Total KSU Faculty and Other Personnel</t>
  </si>
  <si>
    <t>*Enter AY effort by % (Column G) and Summer Effort by Months (Column J).</t>
  </si>
  <si>
    <t>Undergrad Student Assistant</t>
  </si>
  <si>
    <t>Graduate Student Assistant</t>
  </si>
  <si>
    <t>Equipment must cost $5,000 or more per unit and have a life expectancy over 1 year.</t>
  </si>
  <si>
    <t>Tier I GRA: 6-10 hrs/week</t>
  </si>
  <si>
    <t>Tier II GRA: 11-15 hrs/week</t>
  </si>
  <si>
    <t>Tier III GRA: 16-20 hrs/week</t>
  </si>
  <si>
    <t>CSM GRA</t>
  </si>
  <si>
    <t>For Stipends: Enter rate per semester in Column B, number of semesters in column C.</t>
  </si>
  <si>
    <t>Rate</t>
  </si>
  <si>
    <t>No. Units</t>
  </si>
  <si>
    <t>*Do not edit the Summary Page</t>
  </si>
  <si>
    <t>Percent Effort</t>
  </si>
  <si>
    <t>Proposed Project Period:</t>
  </si>
  <si>
    <t>Enter start/end dates here</t>
  </si>
  <si>
    <t>*Enter the indirect amount. The formula is already written using federally negotiated rate, which is 35.5% of  total direct costs. If using a reduced rate, usually 8-10%, edit the value shown below in blue in cell B20. See OR if there are questions.</t>
  </si>
  <si>
    <t>Key: A= Academic Year, C=Calendar Year, P = Part-time</t>
  </si>
  <si>
    <r>
      <rPr>
        <b/>
        <sz val="10"/>
        <color rgb="FFFF0000"/>
        <rFont val="Arial"/>
        <family val="2"/>
      </rPr>
      <t>ACADEMIC AND CALENDAR YEAR SALARY:</t>
    </r>
    <r>
      <rPr>
        <b/>
        <sz val="10"/>
        <rFont val="Arial"/>
        <family val="2"/>
      </rPr>
      <t xml:space="preserve"> Per the faculty handbook, a typical semester-long three-credit course represents 10% of faculty effort for the academic year. For 12-month faculty, a course would represent 7.5% of effort for a full calendar year. In both cases, one course release is equivalent to 0.9 person month. Effort can be budgeted per course release at 10% (7.5%) or as a varying percent corresponding to the effort expended, not tied to a course release and as small as 1% and as much as 99%.  </t>
    </r>
  </si>
  <si>
    <r>
      <rPr>
        <b/>
        <sz val="10"/>
        <color rgb="FFFF0000"/>
        <rFont val="Arial"/>
        <family val="2"/>
      </rPr>
      <t>SUMMER SALARY:</t>
    </r>
    <r>
      <rPr>
        <b/>
        <sz val="10"/>
        <rFont val="Arial"/>
        <family val="2"/>
      </rPr>
      <t xml:space="preserve"> Per BOR regulations, nine-month faculty can earn up to 33.33% of the immediately preceding AY salary during the summer (the three months when they are not under contract).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</si>
</sst>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"/>
    <numFmt numFmtId="167" formatCode="#,##0.000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Moderne"/>
      <family val="2"/>
    </font>
    <font>
      <sz val="10"/>
      <name val="Moderne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color theme="4"/>
      <name val="Moderne"/>
    </font>
    <font>
      <b/>
      <i/>
      <sz val="10"/>
      <color theme="4"/>
      <name val="Arial"/>
      <family val="2"/>
    </font>
    <font>
      <i/>
      <sz val="10"/>
      <color rgb="FFC00000"/>
      <name val="Arial"/>
      <family val="2"/>
    </font>
    <font>
      <i/>
      <u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b/>
      <sz val="10"/>
      <color rgb="FF7030A0"/>
      <name val="Arial"/>
      <family val="2"/>
    </font>
    <font>
      <i/>
      <sz val="10"/>
      <color theme="8" tint="-0.24997711111789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i/>
      <sz val="10"/>
      <color theme="0"/>
      <name val="Arial"/>
      <family val="2"/>
    </font>
    <font>
      <sz val="10"/>
      <color theme="9" tint="-0.249977111117893"/>
      <name val="Arial"/>
      <family val="2"/>
    </font>
    <font>
      <b/>
      <i/>
      <sz val="12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i/>
      <sz val="12"/>
      <color theme="0"/>
      <name val="Arial"/>
      <family val="2"/>
    </font>
    <font>
      <b/>
      <sz val="10"/>
      <color theme="6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6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257">
    <xf numFmtId="0" fontId="0" fillId="0" borderId="0" xfId="0"/>
    <xf numFmtId="164" fontId="0" fillId="0" borderId="0" xfId="0" applyNumberFormat="1"/>
    <xf numFmtId="9" fontId="0" fillId="0" borderId="0" xfId="0" applyNumberFormat="1"/>
    <xf numFmtId="3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2" fillId="0" borderId="0" xfId="0" applyNumberFormat="1" applyFont="1"/>
    <xf numFmtId="9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5" fillId="0" borderId="0" xfId="0" applyFont="1"/>
    <xf numFmtId="0" fontId="5" fillId="0" borderId="0" xfId="0" applyFont="1" applyAlignment="1"/>
    <xf numFmtId="44" fontId="7" fillId="0" borderId="0" xfId="0" applyNumberFormat="1" applyFont="1" applyAlignment="1">
      <alignment horizontal="left"/>
    </xf>
    <xf numFmtId="44" fontId="7" fillId="0" borderId="0" xfId="0" applyNumberFormat="1" applyFont="1"/>
    <xf numFmtId="165" fontId="0" fillId="0" borderId="0" xfId="0" applyNumberFormat="1"/>
    <xf numFmtId="4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10" fillId="0" borderId="0" xfId="0" applyNumberFormat="1" applyFont="1" applyAlignment="1">
      <alignment horizontal="right"/>
    </xf>
    <xf numFmtId="0" fontId="7" fillId="0" borderId="0" xfId="0" applyFont="1"/>
    <xf numFmtId="0" fontId="11" fillId="0" borderId="0" xfId="0" applyFont="1"/>
    <xf numFmtId="9" fontId="7" fillId="0" borderId="0" xfId="0" applyNumberFormat="1" applyFont="1" applyBorder="1" applyAlignment="1">
      <alignment horizontal="right"/>
    </xf>
    <xf numFmtId="165" fontId="3" fillId="0" borderId="0" xfId="0" applyNumberFormat="1" applyFont="1"/>
    <xf numFmtId="165" fontId="11" fillId="0" borderId="0" xfId="0" applyNumberFormat="1" applyFont="1"/>
    <xf numFmtId="164" fontId="0" fillId="0" borderId="0" xfId="0" applyNumberFormat="1"/>
    <xf numFmtId="0" fontId="3" fillId="0" borderId="0" xfId="0" applyFont="1"/>
    <xf numFmtId="0" fontId="0" fillId="0" borderId="0" xfId="0"/>
    <xf numFmtId="165" fontId="0" fillId="0" borderId="0" xfId="0" applyNumberFormat="1"/>
    <xf numFmtId="0" fontId="3" fillId="0" borderId="0" xfId="3" applyFont="1"/>
    <xf numFmtId="0" fontId="3" fillId="0" borderId="0" xfId="4" applyFont="1"/>
    <xf numFmtId="0" fontId="3" fillId="0" borderId="0" xfId="5" applyFont="1"/>
    <xf numFmtId="0" fontId="3" fillId="0" borderId="0" xfId="6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3" fillId="0" borderId="0" xfId="0" applyNumberFormat="1" applyFont="1"/>
    <xf numFmtId="165" fontId="3" fillId="0" borderId="0" xfId="6" applyNumberFormat="1" applyFont="1"/>
    <xf numFmtId="0" fontId="3" fillId="0" borderId="1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4" fontId="0" fillId="0" borderId="0" xfId="0" applyNumberFormat="1"/>
    <xf numFmtId="10" fontId="9" fillId="0" borderId="0" xfId="0" applyNumberFormat="1" applyFont="1" applyAlignment="1" applyProtection="1">
      <alignment horizontal="center"/>
      <protection locked="0"/>
    </xf>
    <xf numFmtId="10" fontId="0" fillId="0" borderId="0" xfId="0" applyNumberFormat="1"/>
    <xf numFmtId="10" fontId="7" fillId="0" borderId="0" xfId="0" applyNumberFormat="1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44" fontId="2" fillId="0" borderId="2" xfId="0" applyNumberFormat="1" applyFont="1" applyBorder="1" applyAlignment="1" applyProtection="1">
      <alignment horizontal="left"/>
    </xf>
    <xf numFmtId="44" fontId="2" fillId="0" borderId="2" xfId="0" applyNumberFormat="1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center" wrapText="1"/>
    </xf>
    <xf numFmtId="44" fontId="2" fillId="0" borderId="0" xfId="0" applyNumberFormat="1" applyFont="1" applyBorder="1" applyAlignment="1" applyProtection="1">
      <alignment horizontal="left"/>
    </xf>
    <xf numFmtId="5" fontId="7" fillId="0" borderId="2" xfId="0" applyNumberFormat="1" applyFont="1" applyBorder="1" applyAlignment="1" applyProtection="1">
      <alignment horizontal="center"/>
    </xf>
    <xf numFmtId="44" fontId="2" fillId="0" borderId="3" xfId="0" applyNumberFormat="1" applyFont="1" applyBorder="1" applyAlignment="1" applyProtection="1">
      <alignment horizontal="left"/>
    </xf>
    <xf numFmtId="44" fontId="7" fillId="0" borderId="4" xfId="0" applyNumberFormat="1" applyFont="1" applyBorder="1" applyProtection="1"/>
    <xf numFmtId="44" fontId="1" fillId="0" borderId="4" xfId="0" applyNumberFormat="1" applyFont="1" applyBorder="1" applyProtection="1"/>
    <xf numFmtId="44" fontId="7" fillId="0" borderId="5" xfId="0" applyNumberFormat="1" applyFont="1" applyBorder="1" applyProtection="1"/>
    <xf numFmtId="44" fontId="1" fillId="0" borderId="6" xfId="0" applyNumberFormat="1" applyFont="1" applyBorder="1" applyAlignment="1" applyProtection="1">
      <alignment horizontal="left"/>
    </xf>
    <xf numFmtId="44" fontId="1" fillId="0" borderId="0" xfId="0" applyNumberFormat="1" applyFont="1" applyBorder="1" applyProtection="1"/>
    <xf numFmtId="44" fontId="7" fillId="0" borderId="0" xfId="0" applyNumberFormat="1" applyFont="1" applyBorder="1" applyProtection="1"/>
    <xf numFmtId="44" fontId="7" fillId="0" borderId="7" xfId="0" applyNumberFormat="1" applyFont="1" applyBorder="1" applyProtection="1"/>
    <xf numFmtId="44" fontId="1" fillId="0" borderId="7" xfId="0" applyNumberFormat="1" applyFont="1" applyBorder="1" applyProtection="1"/>
    <xf numFmtId="44" fontId="7" fillId="0" borderId="6" xfId="0" applyNumberFormat="1" applyFont="1" applyBorder="1" applyAlignment="1" applyProtection="1">
      <alignment horizontal="left"/>
    </xf>
    <xf numFmtId="44" fontId="7" fillId="0" borderId="8" xfId="0" applyNumberFormat="1" applyFont="1" applyBorder="1" applyAlignment="1" applyProtection="1">
      <alignment horizontal="left"/>
    </xf>
    <xf numFmtId="44" fontId="1" fillId="0" borderId="1" xfId="0" applyNumberFormat="1" applyFont="1" applyBorder="1" applyProtection="1"/>
    <xf numFmtId="44" fontId="7" fillId="0" borderId="1" xfId="0" applyNumberFormat="1" applyFont="1" applyBorder="1" applyProtection="1"/>
    <xf numFmtId="44" fontId="7" fillId="0" borderId="9" xfId="0" applyNumberFormat="1" applyFont="1" applyBorder="1" applyProtection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>
      <alignment horizontal="center" wrapText="1"/>
    </xf>
    <xf numFmtId="10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6" fontId="3" fillId="0" borderId="0" xfId="0" applyNumberFormat="1" applyFont="1"/>
    <xf numFmtId="0" fontId="0" fillId="0" borderId="0" xfId="0" applyNumberFormat="1" applyAlignment="1"/>
    <xf numFmtId="0" fontId="3" fillId="0" borderId="0" xfId="0" applyNumberFormat="1" applyFont="1" applyAlignment="1"/>
    <xf numFmtId="164" fontId="16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 horizontal="center"/>
    </xf>
    <xf numFmtId="44" fontId="2" fillId="3" borderId="0" xfId="0" applyNumberFormat="1" applyFont="1" applyFill="1" applyAlignment="1">
      <alignment horizontal="left"/>
    </xf>
    <xf numFmtId="44" fontId="7" fillId="3" borderId="0" xfId="0" applyNumberFormat="1" applyFont="1" applyFill="1" applyAlignment="1">
      <alignment horizontal="left"/>
    </xf>
    <xf numFmtId="44" fontId="10" fillId="0" borderId="0" xfId="0" applyNumberFormat="1" applyFont="1" applyAlignment="1" applyProtection="1">
      <alignment horizontal="right"/>
    </xf>
    <xf numFmtId="10" fontId="9" fillId="0" borderId="0" xfId="0" applyNumberFormat="1" applyFont="1" applyAlignment="1" applyProtection="1">
      <alignment horizontal="center"/>
    </xf>
    <xf numFmtId="44" fontId="7" fillId="0" borderId="0" xfId="0" applyNumberFormat="1" applyFont="1" applyProtection="1"/>
    <xf numFmtId="0" fontId="6" fillId="0" borderId="0" xfId="0" applyFont="1" applyProtection="1"/>
    <xf numFmtId="44" fontId="1" fillId="0" borderId="0" xfId="0" applyNumberFormat="1" applyFont="1" applyAlignment="1" applyProtection="1">
      <alignment horizontal="left"/>
    </xf>
    <xf numFmtId="44" fontId="7" fillId="0" borderId="0" xfId="0" applyNumberFormat="1" applyFont="1" applyAlignment="1" applyProtection="1">
      <alignment horizontal="left"/>
    </xf>
    <xf numFmtId="0" fontId="1" fillId="0" borderId="0" xfId="0" applyFont="1"/>
    <xf numFmtId="0" fontId="22" fillId="0" borderId="0" xfId="17" applyAlignment="1">
      <alignment horizontal="left" vertical="center" wrapText="1" indent="1"/>
    </xf>
    <xf numFmtId="0" fontId="1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5" fillId="0" borderId="0" xfId="0" applyFont="1"/>
    <xf numFmtId="10" fontId="17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1" fillId="0" borderId="0" xfId="0" applyFont="1" applyAlignment="1">
      <alignment wrapText="1"/>
    </xf>
    <xf numFmtId="44" fontId="2" fillId="0" borderId="2" xfId="0" applyNumberFormat="1" applyFont="1" applyBorder="1" applyAlignment="1" applyProtection="1">
      <alignment horizontal="right"/>
    </xf>
    <xf numFmtId="5" fontId="7" fillId="0" borderId="0" xfId="1" applyNumberFormat="1" applyFont="1" applyBorder="1" applyAlignment="1" applyProtection="1">
      <alignment horizontal="center"/>
    </xf>
    <xf numFmtId="5" fontId="7" fillId="0" borderId="0" xfId="0" applyNumberFormat="1" applyFont="1" applyBorder="1" applyAlignment="1" applyProtection="1">
      <alignment horizontal="center"/>
    </xf>
    <xf numFmtId="164" fontId="8" fillId="0" borderId="10" xfId="0" applyNumberFormat="1" applyFont="1" applyBorder="1"/>
    <xf numFmtId="164" fontId="20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8" fillId="4" borderId="0" xfId="0" applyNumberFormat="1" applyFont="1" applyFill="1"/>
    <xf numFmtId="0" fontId="3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3" fillId="4" borderId="0" xfId="0" applyFont="1" applyFill="1"/>
    <xf numFmtId="0" fontId="0" fillId="4" borderId="0" xfId="0" applyFill="1"/>
    <xf numFmtId="0" fontId="14" fillId="4" borderId="0" xfId="0" applyFont="1" applyFill="1" applyAlignment="1">
      <alignment horizontal="center"/>
    </xf>
    <xf numFmtId="164" fontId="0" fillId="4" borderId="0" xfId="0" applyNumberFormat="1" applyFill="1"/>
    <xf numFmtId="0" fontId="0" fillId="4" borderId="0" xfId="0" applyNumberFormat="1" applyFill="1" applyAlignment="1"/>
    <xf numFmtId="164" fontId="2" fillId="4" borderId="0" xfId="0" applyNumberFormat="1" applyFont="1" applyFill="1"/>
    <xf numFmtId="164" fontId="16" fillId="4" borderId="0" xfId="0" applyNumberFormat="1" applyFont="1" applyFill="1" applyAlignment="1">
      <alignment horizontal="center"/>
    </xf>
    <xf numFmtId="0" fontId="2" fillId="4" borderId="0" xfId="0" applyFont="1" applyFill="1"/>
    <xf numFmtId="165" fontId="0" fillId="4" borderId="0" xfId="0" applyNumberFormat="1" applyFill="1"/>
    <xf numFmtId="0" fontId="2" fillId="0" borderId="10" xfId="0" applyFont="1" applyBorder="1"/>
    <xf numFmtId="165" fontId="0" fillId="0" borderId="10" xfId="0" applyNumberFormat="1" applyBorder="1"/>
    <xf numFmtId="0" fontId="24" fillId="5" borderId="0" xfId="0" applyFont="1" applyFill="1"/>
    <xf numFmtId="165" fontId="3" fillId="4" borderId="0" xfId="0" applyNumberFormat="1" applyFont="1" applyFill="1"/>
    <xf numFmtId="0" fontId="3" fillId="4" borderId="0" xfId="0" applyNumberFormat="1" applyFont="1" applyFill="1"/>
    <xf numFmtId="0" fontId="25" fillId="0" borderId="0" xfId="0" applyFont="1"/>
    <xf numFmtId="0" fontId="3" fillId="0" borderId="10" xfId="0" applyFont="1" applyBorder="1"/>
    <xf numFmtId="165" fontId="3" fillId="0" borderId="10" xfId="0" applyNumberFormat="1" applyFont="1" applyBorder="1"/>
    <xf numFmtId="0" fontId="3" fillId="0" borderId="10" xfId="0" applyNumberFormat="1" applyFont="1" applyBorder="1"/>
    <xf numFmtId="0" fontId="2" fillId="4" borderId="0" xfId="0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0" fontId="3" fillId="4" borderId="0" xfId="0" applyNumberFormat="1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10" fontId="7" fillId="4" borderId="0" xfId="0" applyNumberFormat="1" applyFont="1" applyFill="1" applyBorder="1" applyAlignment="1">
      <alignment horizontal="center"/>
    </xf>
    <xf numFmtId="4" fontId="0" fillId="4" borderId="0" xfId="0" applyNumberFormat="1" applyFill="1"/>
    <xf numFmtId="10" fontId="1" fillId="4" borderId="0" xfId="0" applyNumberFormat="1" applyFont="1" applyFill="1" applyBorder="1" applyAlignment="1">
      <alignment horizontal="center"/>
    </xf>
    <xf numFmtId="9" fontId="0" fillId="4" borderId="0" xfId="0" applyNumberFormat="1" applyFill="1"/>
    <xf numFmtId="3" fontId="0" fillId="4" borderId="0" xfId="0" applyNumberFormat="1" applyFill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3" fontId="2" fillId="0" borderId="10" xfId="0" applyNumberFormat="1" applyFont="1" applyBorder="1"/>
    <xf numFmtId="4" fontId="0" fillId="0" borderId="10" xfId="0" applyNumberFormat="1" applyBorder="1"/>
    <xf numFmtId="10" fontId="1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/>
    <xf numFmtId="9" fontId="2" fillId="0" borderId="10" xfId="0" applyNumberFormat="1" applyFont="1" applyBorder="1"/>
    <xf numFmtId="0" fontId="0" fillId="6" borderId="0" xfId="0" applyFill="1"/>
    <xf numFmtId="165" fontId="0" fillId="6" borderId="0" xfId="0" applyNumberFormat="1" applyFill="1"/>
    <xf numFmtId="165" fontId="1" fillId="6" borderId="0" xfId="0" applyNumberFormat="1" applyFont="1" applyFill="1"/>
    <xf numFmtId="0" fontId="12" fillId="4" borderId="0" xfId="0" applyFont="1" applyFill="1" applyAlignment="1">
      <alignment wrapText="1"/>
    </xf>
    <xf numFmtId="165" fontId="11" fillId="4" borderId="0" xfId="0" applyNumberFormat="1" applyFont="1" applyFill="1"/>
    <xf numFmtId="167" fontId="3" fillId="4" borderId="0" xfId="0" applyNumberFormat="1" applyFont="1" applyFill="1"/>
    <xf numFmtId="0" fontId="3" fillId="4" borderId="0" xfId="3" applyFont="1" applyFill="1"/>
    <xf numFmtId="165" fontId="3" fillId="4" borderId="0" xfId="6" applyNumberFormat="1" applyFont="1" applyFill="1"/>
    <xf numFmtId="0" fontId="3" fillId="4" borderId="0" xfId="6" applyFont="1" applyFill="1"/>
    <xf numFmtId="0" fontId="0" fillId="0" borderId="0" xfId="0" applyFill="1"/>
    <xf numFmtId="0" fontId="7" fillId="0" borderId="0" xfId="0" applyFont="1" applyFill="1"/>
    <xf numFmtId="165" fontId="13" fillId="0" borderId="10" xfId="0" applyNumberFormat="1" applyFont="1" applyBorder="1"/>
    <xf numFmtId="0" fontId="3" fillId="0" borderId="10" xfId="3" applyFont="1" applyBorder="1"/>
    <xf numFmtId="165" fontId="1" fillId="0" borderId="10" xfId="0" applyNumberFormat="1" applyFont="1" applyBorder="1"/>
    <xf numFmtId="165" fontId="3" fillId="0" borderId="10" xfId="6" applyNumberFormat="1" applyFont="1" applyBorder="1"/>
    <xf numFmtId="0" fontId="3" fillId="0" borderId="10" xfId="6" applyFont="1" applyBorder="1"/>
    <xf numFmtId="0" fontId="8" fillId="6" borderId="0" xfId="0" applyFont="1" applyFill="1"/>
    <xf numFmtId="0" fontId="26" fillId="6" borderId="0" xfId="0" applyFont="1" applyFill="1"/>
    <xf numFmtId="164" fontId="0" fillId="2" borderId="0" xfId="0" applyNumberFormat="1" applyFill="1"/>
    <xf numFmtId="0" fontId="0" fillId="2" borderId="0" xfId="0" applyNumberFormat="1" applyFill="1" applyAlignment="1"/>
    <xf numFmtId="0" fontId="0" fillId="0" borderId="0" xfId="0" applyFont="1"/>
    <xf numFmtId="0" fontId="27" fillId="0" borderId="0" xfId="0" applyFont="1"/>
    <xf numFmtId="44" fontId="2" fillId="4" borderId="2" xfId="0" applyNumberFormat="1" applyFont="1" applyFill="1" applyBorder="1" applyAlignment="1" applyProtection="1">
      <alignment horizontal="left"/>
    </xf>
    <xf numFmtId="5" fontId="7" fillId="4" borderId="2" xfId="0" applyNumberFormat="1" applyFont="1" applyFill="1" applyBorder="1" applyAlignment="1" applyProtection="1">
      <alignment horizontal="center"/>
    </xf>
    <xf numFmtId="44" fontId="2" fillId="7" borderId="2" xfId="0" applyNumberFormat="1" applyFont="1" applyFill="1" applyBorder="1" applyAlignment="1" applyProtection="1">
      <alignment horizontal="right"/>
    </xf>
    <xf numFmtId="5" fontId="7" fillId="7" borderId="2" xfId="0" applyNumberFormat="1" applyFont="1" applyFill="1" applyBorder="1" applyAlignment="1" applyProtection="1">
      <alignment horizontal="center"/>
    </xf>
    <xf numFmtId="5" fontId="2" fillId="7" borderId="2" xfId="0" applyNumberFormat="1" applyFont="1" applyFill="1" applyBorder="1" applyAlignment="1" applyProtection="1">
      <alignment horizontal="left"/>
    </xf>
    <xf numFmtId="44" fontId="2" fillId="0" borderId="2" xfId="0" applyNumberFormat="1" applyFont="1" applyBorder="1" applyAlignment="1" applyProtection="1">
      <alignment horizontal="right" wrapText="1"/>
    </xf>
    <xf numFmtId="44" fontId="2" fillId="4" borderId="2" xfId="0" applyNumberFormat="1" applyFont="1" applyFill="1" applyBorder="1" applyAlignment="1" applyProtection="1">
      <alignment horizontal="right"/>
    </xf>
    <xf numFmtId="5" fontId="2" fillId="0" borderId="2" xfId="0" applyNumberFormat="1" applyFont="1" applyBorder="1" applyAlignment="1" applyProtection="1">
      <alignment horizontal="center"/>
    </xf>
    <xf numFmtId="164" fontId="2" fillId="4" borderId="2" xfId="0" applyNumberFormat="1" applyFont="1" applyFill="1" applyBorder="1" applyAlignment="1" applyProtection="1">
      <alignment horizontal="center"/>
    </xf>
    <xf numFmtId="5" fontId="2" fillId="4" borderId="2" xfId="0" applyNumberFormat="1" applyFont="1" applyFill="1" applyBorder="1" applyAlignment="1" applyProtection="1">
      <alignment horizontal="center"/>
    </xf>
    <xf numFmtId="5" fontId="2" fillId="0" borderId="2" xfId="1" applyNumberFormat="1" applyFont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4" fontId="7" fillId="0" borderId="7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4" borderId="7" xfId="0" applyFill="1" applyBorder="1"/>
    <xf numFmtId="164" fontId="0" fillId="0" borderId="7" xfId="0" applyNumberFormat="1" applyBorder="1"/>
    <xf numFmtId="164" fontId="2" fillId="0" borderId="11" xfId="0" applyNumberFormat="1" applyFont="1" applyBorder="1"/>
    <xf numFmtId="164" fontId="0" fillId="4" borderId="7" xfId="0" applyNumberFormat="1" applyFill="1" applyBorder="1"/>
    <xf numFmtId="164" fontId="2" fillId="0" borderId="7" xfId="0" applyNumberFormat="1" applyFont="1" applyBorder="1"/>
    <xf numFmtId="3" fontId="2" fillId="0" borderId="11" xfId="0" applyNumberFormat="1" applyFont="1" applyBorder="1"/>
    <xf numFmtId="3" fontId="2" fillId="0" borderId="7" xfId="0" applyNumberFormat="1" applyFont="1" applyBorder="1"/>
    <xf numFmtId="0" fontId="17" fillId="0" borderId="9" xfId="0" applyFont="1" applyFill="1" applyBorder="1" applyAlignment="1">
      <alignment horizontal="center"/>
    </xf>
    <xf numFmtId="166" fontId="0" fillId="0" borderId="7" xfId="0" applyNumberFormat="1" applyBorder="1"/>
    <xf numFmtId="0" fontId="3" fillId="0" borderId="7" xfId="0" applyFont="1" applyFill="1" applyBorder="1" applyAlignment="1">
      <alignment horizontal="center"/>
    </xf>
    <xf numFmtId="0" fontId="0" fillId="0" borderId="7" xfId="0" applyBorder="1"/>
    <xf numFmtId="0" fontId="8" fillId="3" borderId="0" xfId="0" applyFont="1" applyFill="1"/>
    <xf numFmtId="0" fontId="0" fillId="3" borderId="0" xfId="0" applyFill="1"/>
    <xf numFmtId="0" fontId="14" fillId="3" borderId="0" xfId="0" applyFont="1" applyFill="1" applyAlignment="1">
      <alignment horizontal="center"/>
    </xf>
    <xf numFmtId="0" fontId="2" fillId="3" borderId="0" xfId="0" applyFont="1" applyFill="1"/>
    <xf numFmtId="164" fontId="0" fillId="3" borderId="0" xfId="0" applyNumberFormat="1" applyFill="1"/>
    <xf numFmtId="10" fontId="0" fillId="3" borderId="0" xfId="0" applyNumberFormat="1" applyFill="1"/>
    <xf numFmtId="0" fontId="4" fillId="0" borderId="0" xfId="0" applyFont="1" applyAlignment="1">
      <alignment wrapText="1"/>
    </xf>
    <xf numFmtId="0" fontId="3" fillId="6" borderId="0" xfId="0" applyFont="1" applyFill="1"/>
    <xf numFmtId="0" fontId="3" fillId="0" borderId="0" xfId="0" applyFont="1" applyBorder="1"/>
    <xf numFmtId="167" fontId="3" fillId="0" borderId="0" xfId="3" applyNumberFormat="1" applyFont="1" applyBorder="1"/>
    <xf numFmtId="0" fontId="3" fillId="0" borderId="0" xfId="3" applyFont="1" applyBorder="1"/>
    <xf numFmtId="165" fontId="1" fillId="0" borderId="0" xfId="0" applyNumberFormat="1" applyFont="1" applyBorder="1"/>
    <xf numFmtId="0" fontId="0" fillId="0" borderId="0" xfId="0" applyBorder="1"/>
    <xf numFmtId="165" fontId="3" fillId="0" borderId="0" xfId="0" applyNumberFormat="1" applyFont="1" applyBorder="1"/>
    <xf numFmtId="0" fontId="2" fillId="0" borderId="0" xfId="0" applyFont="1" applyBorder="1"/>
    <xf numFmtId="165" fontId="0" fillId="0" borderId="0" xfId="0" applyNumberFormat="1" applyBorder="1"/>
    <xf numFmtId="165" fontId="3" fillId="0" borderId="0" xfId="6" applyNumberFormat="1" applyFont="1" applyBorder="1"/>
    <xf numFmtId="0" fontId="3" fillId="0" borderId="0" xfId="6" applyFont="1" applyBorder="1"/>
    <xf numFmtId="0" fontId="30" fillId="5" borderId="0" xfId="0" applyFont="1" applyFill="1"/>
    <xf numFmtId="0" fontId="27" fillId="3" borderId="0" xfId="0" applyFont="1" applyFill="1"/>
    <xf numFmtId="0" fontId="31" fillId="0" borderId="0" xfId="0" applyFont="1"/>
    <xf numFmtId="0" fontId="2" fillId="8" borderId="2" xfId="0" applyFont="1" applyFill="1" applyBorder="1" applyAlignment="1">
      <alignment horizontal="right" vertical="center" wrapText="1"/>
    </xf>
    <xf numFmtId="6" fontId="2" fillId="8" borderId="11" xfId="0" applyNumberFormat="1" applyFont="1" applyFill="1" applyBorder="1" applyAlignment="1">
      <alignment horizontal="right"/>
    </xf>
    <xf numFmtId="0" fontId="2" fillId="9" borderId="12" xfId="0" applyFont="1" applyFill="1" applyBorder="1" applyAlignment="1">
      <alignment horizontal="right"/>
    </xf>
    <xf numFmtId="6" fontId="2" fillId="9" borderId="9" xfId="0" applyNumberFormat="1" applyFont="1" applyFill="1" applyBorder="1" applyAlignment="1">
      <alignment horizontal="right"/>
    </xf>
    <xf numFmtId="0" fontId="2" fillId="10" borderId="12" xfId="0" applyFont="1" applyFill="1" applyBorder="1" applyAlignment="1">
      <alignment horizontal="right"/>
    </xf>
    <xf numFmtId="6" fontId="2" fillId="10" borderId="9" xfId="0" applyNumberFormat="1" applyFont="1" applyFill="1" applyBorder="1" applyAlignment="1">
      <alignment horizontal="right"/>
    </xf>
    <xf numFmtId="0" fontId="2" fillId="11" borderId="12" xfId="0" applyFont="1" applyFill="1" applyBorder="1" applyAlignment="1">
      <alignment horizontal="right"/>
    </xf>
    <xf numFmtId="6" fontId="2" fillId="11" borderId="9" xfId="0" applyNumberFormat="1" applyFont="1" applyFill="1" applyBorder="1" applyAlignment="1">
      <alignment horizontal="right"/>
    </xf>
    <xf numFmtId="1" fontId="0" fillId="0" borderId="0" xfId="0" applyNumberFormat="1"/>
    <xf numFmtId="1" fontId="0" fillId="0" borderId="10" xfId="0" applyNumberFormat="1" applyBorder="1"/>
    <xf numFmtId="1" fontId="0" fillId="4" borderId="0" xfId="0" applyNumberFormat="1" applyFill="1"/>
    <xf numFmtId="0" fontId="0" fillId="0" borderId="0" xfId="0" applyAlignment="1">
      <alignment wrapText="1"/>
    </xf>
    <xf numFmtId="165" fontId="3" fillId="0" borderId="0" xfId="3" applyNumberFormat="1" applyFont="1"/>
    <xf numFmtId="165" fontId="3" fillId="0" borderId="10" xfId="3" applyNumberFormat="1" applyFont="1" applyBorder="1"/>
    <xf numFmtId="165" fontId="3" fillId="4" borderId="0" xfId="3" applyNumberFormat="1" applyFont="1" applyFill="1"/>
    <xf numFmtId="165" fontId="3" fillId="0" borderId="0" xfId="3" applyNumberFormat="1" applyFont="1" applyBorder="1"/>
    <xf numFmtId="0" fontId="7" fillId="0" borderId="0" xfId="0" applyFont="1" applyAlignment="1"/>
    <xf numFmtId="44" fontId="28" fillId="0" borderId="0" xfId="0" applyNumberFormat="1" applyFont="1" applyBorder="1" applyAlignment="1"/>
    <xf numFmtId="44" fontId="29" fillId="0" borderId="0" xfId="0" applyNumberFormat="1" applyFont="1" applyBorder="1" applyAlignment="1"/>
    <xf numFmtId="44" fontId="2" fillId="0" borderId="0" xfId="0" applyNumberFormat="1" applyFont="1" applyAlignment="1">
      <alignment wrapText="1"/>
    </xf>
    <xf numFmtId="10" fontId="3" fillId="0" borderId="1" xfId="0" applyNumberFormat="1" applyFont="1" applyBorder="1" applyAlignment="1">
      <alignment horizontal="center" wrapText="1"/>
    </xf>
    <xf numFmtId="44" fontId="8" fillId="0" borderId="1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left" wrapText="1"/>
    </xf>
    <xf numFmtId="44" fontId="3" fillId="0" borderId="13" xfId="0" applyNumberFormat="1" applyFont="1" applyBorder="1" applyAlignment="1" applyProtection="1">
      <alignment horizontal="left"/>
      <protection locked="0"/>
    </xf>
    <xf numFmtId="44" fontId="3" fillId="0" borderId="14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56"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Hyperlink 2" xfId="55" xr:uid="{6FBC70BF-574D-417D-A449-7007B0E566CC}"/>
    <cellStyle name="Normal" xfId="0" builtinId="0"/>
    <cellStyle name="Normal 2" xfId="2" xr:uid="{00000000-0005-0000-0000-00002C000000}"/>
    <cellStyle name="Normal 2 2" xfId="50" xr:uid="{D64A74DC-CC7A-4E3A-B979-C752FD686566}"/>
    <cellStyle name="Normal 3" xfId="3" xr:uid="{00000000-0005-0000-0000-00002D000000}"/>
    <cellStyle name="Normal 3 2" xfId="51" xr:uid="{3BB678A3-D88B-4292-A0B3-2E597E92215B}"/>
    <cellStyle name="Normal 4" xfId="4" xr:uid="{00000000-0005-0000-0000-00002E000000}"/>
    <cellStyle name="Normal 4 2" xfId="52" xr:uid="{A2DE3136-3409-4D35-8BE5-9EA30D217EAD}"/>
    <cellStyle name="Normal 5" xfId="5" xr:uid="{00000000-0005-0000-0000-00002F000000}"/>
    <cellStyle name="Normal 5 2" xfId="53" xr:uid="{2911B192-0787-49B7-A6F5-ED2FC29AF128}"/>
    <cellStyle name="Normal 6" xfId="6" xr:uid="{00000000-0005-0000-0000-000030000000}"/>
    <cellStyle name="Normal 6 2" xfId="54" xr:uid="{B4D7CDF3-7F59-431E-B577-7E830288C2C7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62</xdr:row>
      <xdr:rowOff>19050</xdr:rowOff>
    </xdr:to>
    <xdr:pic>
      <xdr:nvPicPr>
        <xdr:cNvPr id="4" name="Picture 3" descr="How Course Releases Equate to Person Months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workbookViewId="0">
      <selection activeCell="A2" sqref="A2:E2"/>
    </sheetView>
  </sheetViews>
  <sheetFormatPr defaultColWidth="8.86328125" defaultRowHeight="13"/>
  <cols>
    <col min="1" max="1" width="25.86328125" style="19" customWidth="1"/>
    <col min="2" max="2" width="20.6796875" style="19" customWidth="1"/>
    <col min="3" max="7" width="20.6796875" style="20" customWidth="1"/>
    <col min="8" max="12" width="8.86328125" style="80"/>
    <col min="13" max="16384" width="8.86328125" style="16"/>
  </cols>
  <sheetData>
    <row r="1" spans="1:13" s="15" customFormat="1" ht="14.5">
      <c r="A1" s="242" t="s">
        <v>105</v>
      </c>
      <c r="B1" s="242"/>
      <c r="C1" s="243"/>
      <c r="D1" s="243"/>
      <c r="E1" s="243"/>
      <c r="F1" s="243"/>
      <c r="G1" s="243"/>
      <c r="H1" s="76"/>
      <c r="I1" s="76"/>
      <c r="J1" s="77"/>
      <c r="K1" s="77"/>
      <c r="L1" s="77"/>
      <c r="M1" s="14"/>
    </row>
    <row r="2" spans="1:13" s="15" customFormat="1" ht="15.5">
      <c r="A2" s="248" t="s">
        <v>73</v>
      </c>
      <c r="B2" s="248"/>
      <c r="C2" s="248"/>
      <c r="D2" s="248"/>
      <c r="E2" s="248"/>
      <c r="F2" s="241"/>
      <c r="G2" s="241"/>
      <c r="H2" s="76"/>
      <c r="I2" s="76"/>
      <c r="J2" s="77"/>
      <c r="K2" s="77"/>
      <c r="L2" s="77"/>
      <c r="M2" s="14"/>
    </row>
    <row r="3" spans="1:13" s="15" customFormat="1" ht="16.25" thickBot="1">
      <c r="A3" s="247" t="s">
        <v>107</v>
      </c>
      <c r="B3" s="250" t="s">
        <v>108</v>
      </c>
      <c r="C3" s="251"/>
      <c r="D3" s="246"/>
      <c r="E3" s="246"/>
      <c r="F3" s="241"/>
      <c r="G3" s="241"/>
      <c r="H3" s="76"/>
      <c r="I3" s="76"/>
      <c r="J3" s="77"/>
      <c r="K3" s="77"/>
      <c r="L3" s="77"/>
      <c r="M3" s="14"/>
    </row>
    <row r="4" spans="1:13" s="17" customFormat="1">
      <c r="A4" s="57"/>
      <c r="B4" s="58" t="s">
        <v>21</v>
      </c>
      <c r="C4" s="58" t="s">
        <v>22</v>
      </c>
      <c r="D4" s="59" t="s">
        <v>23</v>
      </c>
      <c r="E4" s="58" t="s">
        <v>24</v>
      </c>
      <c r="F4" s="78"/>
      <c r="G4" s="78"/>
      <c r="H4" s="79"/>
      <c r="I4" s="79"/>
      <c r="J4" s="79"/>
      <c r="K4" s="18"/>
    </row>
    <row r="5" spans="1:13" ht="20.149999999999999" customHeight="1">
      <c r="A5" s="176" t="s">
        <v>74</v>
      </c>
      <c r="B5" s="177">
        <f>'KSU Faculty'!Q11</f>
        <v>0</v>
      </c>
      <c r="C5" s="177">
        <f>'KSU Faculty'!Q20</f>
        <v>0</v>
      </c>
      <c r="D5" s="177">
        <f>'KSU Faculty'!Q29</f>
        <v>0</v>
      </c>
      <c r="E5" s="177">
        <f>SUM(B5:D5)</f>
        <v>0</v>
      </c>
      <c r="F5" s="80"/>
      <c r="G5" s="80"/>
      <c r="K5" s="16"/>
      <c r="L5" s="16"/>
    </row>
    <row r="6" spans="1:13" ht="20.149999999999999" customHeight="1">
      <c r="A6" s="57" t="s">
        <v>75</v>
      </c>
      <c r="B6" s="61">
        <f>'KSU Faculty'!R11</f>
        <v>0</v>
      </c>
      <c r="C6" s="61">
        <f>'KSU Faculty'!R20</f>
        <v>0</v>
      </c>
      <c r="D6" s="61">
        <f>'KSU Faculty'!R29</f>
        <v>0</v>
      </c>
      <c r="E6" s="61">
        <f>SUM(B6:D6)</f>
        <v>0</v>
      </c>
      <c r="F6" s="80"/>
      <c r="G6" s="80"/>
      <c r="K6" s="16"/>
      <c r="L6" s="16"/>
    </row>
    <row r="7" spans="1:13" ht="20.149999999999999" customHeight="1">
      <c r="A7" s="176" t="s">
        <v>76</v>
      </c>
      <c r="B7" s="177">
        <f>Other!D74</f>
        <v>0</v>
      </c>
      <c r="C7" s="177">
        <f>Other!D80</f>
        <v>0</v>
      </c>
      <c r="D7" s="177">
        <f>Other!D86</f>
        <v>0</v>
      </c>
      <c r="E7" s="177">
        <f>SUM(B7:D7)</f>
        <v>0</v>
      </c>
      <c r="F7" s="80"/>
      <c r="G7" s="80"/>
      <c r="K7" s="16"/>
      <c r="L7" s="16"/>
    </row>
    <row r="8" spans="1:13" ht="20.149999999999999" customHeight="1">
      <c r="A8" s="57" t="s">
        <v>77</v>
      </c>
      <c r="B8" s="61">
        <f>Other!D30</f>
        <v>0</v>
      </c>
      <c r="C8" s="61">
        <f>Other!D36</f>
        <v>0</v>
      </c>
      <c r="D8" s="61">
        <f>Other!D42</f>
        <v>0</v>
      </c>
      <c r="E8" s="61">
        <f>SUM(B8:D8)</f>
        <v>0</v>
      </c>
      <c r="F8" s="80"/>
      <c r="G8" s="80"/>
      <c r="K8" s="16"/>
      <c r="L8" s="16"/>
    </row>
    <row r="9" spans="1:13" ht="20.149999999999999" customHeight="1">
      <c r="A9" s="176" t="s">
        <v>78</v>
      </c>
      <c r="B9" s="177"/>
      <c r="C9" s="177"/>
      <c r="D9" s="177"/>
      <c r="E9" s="177"/>
      <c r="F9" s="80"/>
      <c r="G9" s="80"/>
      <c r="K9" s="16"/>
      <c r="L9" s="16"/>
    </row>
    <row r="10" spans="1:13" ht="20.149999999999999" customHeight="1">
      <c r="A10" s="108" t="s">
        <v>69</v>
      </c>
      <c r="B10" s="61">
        <f>'Participant Costs'!D6</f>
        <v>0</v>
      </c>
      <c r="C10" s="61">
        <f>'Participant Costs'!D11</f>
        <v>0</v>
      </c>
      <c r="D10" s="61">
        <f>'Participant Costs'!D16</f>
        <v>0</v>
      </c>
      <c r="E10" s="61">
        <f>SUM(B10:D10)</f>
        <v>0</v>
      </c>
      <c r="F10" s="80"/>
      <c r="G10" s="80"/>
      <c r="K10" s="16"/>
      <c r="L10" s="16"/>
    </row>
    <row r="11" spans="1:13" ht="20.149999999999999" customHeight="1">
      <c r="A11" s="178" t="s">
        <v>68</v>
      </c>
      <c r="B11" s="179">
        <f>'Participant Costs'!D23</f>
        <v>0</v>
      </c>
      <c r="C11" s="179">
        <f>'Participant Costs'!D28</f>
        <v>0</v>
      </c>
      <c r="D11" s="179">
        <f>'Participant Costs'!D33</f>
        <v>0</v>
      </c>
      <c r="E11" s="179">
        <f>SUM(B11:D11)</f>
        <v>0</v>
      </c>
      <c r="F11" s="80"/>
      <c r="G11" s="80"/>
      <c r="K11" s="16"/>
      <c r="L11" s="16"/>
    </row>
    <row r="12" spans="1:13" ht="20.149999999999999" customHeight="1">
      <c r="A12" s="108" t="s">
        <v>67</v>
      </c>
      <c r="B12" s="61">
        <f>'Participant Costs'!D40</f>
        <v>0</v>
      </c>
      <c r="C12" s="61">
        <f>'Participant Costs'!D45</f>
        <v>0</v>
      </c>
      <c r="D12" s="61">
        <f>'Participant Costs'!D50</f>
        <v>0</v>
      </c>
      <c r="E12" s="61">
        <f>SUM(B12:D12)</f>
        <v>0</v>
      </c>
      <c r="F12" s="80"/>
      <c r="G12" s="80"/>
      <c r="K12" s="16"/>
      <c r="L12" s="16"/>
    </row>
    <row r="13" spans="1:13" ht="20.149999999999999" customHeight="1">
      <c r="A13" s="178" t="s">
        <v>58</v>
      </c>
      <c r="B13" s="179">
        <f>'Participant Costs'!D57</f>
        <v>0</v>
      </c>
      <c r="C13" s="179">
        <f>'Participant Costs'!D62</f>
        <v>0</v>
      </c>
      <c r="D13" s="179">
        <f>'Participant Costs'!D67</f>
        <v>0</v>
      </c>
      <c r="E13" s="179">
        <f>SUM(B13:D13)</f>
        <v>0</v>
      </c>
      <c r="F13" s="80"/>
      <c r="G13" s="80"/>
      <c r="K13" s="16"/>
      <c r="L13" s="16"/>
    </row>
    <row r="14" spans="1:13" ht="20.149999999999999" customHeight="1">
      <c r="A14" s="108" t="s">
        <v>70</v>
      </c>
      <c r="B14" s="61">
        <f>SUM(B10:B13)</f>
        <v>0</v>
      </c>
      <c r="C14" s="61">
        <f>SUM(C10:C13)</f>
        <v>0</v>
      </c>
      <c r="D14" s="61">
        <f>SUM(D10:D13)</f>
        <v>0</v>
      </c>
      <c r="E14" s="61">
        <f>SUM(B14:D14)</f>
        <v>0</v>
      </c>
      <c r="F14" s="80"/>
      <c r="G14" s="80"/>
      <c r="K14" s="16"/>
      <c r="L14" s="16"/>
    </row>
    <row r="15" spans="1:13" ht="20.149999999999999" customHeight="1">
      <c r="A15" s="178" t="s">
        <v>71</v>
      </c>
      <c r="B15" s="180"/>
      <c r="C15" s="179"/>
      <c r="D15" s="179"/>
      <c r="E15" s="179"/>
      <c r="F15" s="80"/>
      <c r="G15" s="80"/>
      <c r="K15" s="16"/>
      <c r="L15" s="16"/>
    </row>
    <row r="16" spans="1:13" ht="20.149999999999999" customHeight="1">
      <c r="A16" s="57" t="s">
        <v>90</v>
      </c>
      <c r="B16" s="61">
        <f>Other!D8</f>
        <v>0</v>
      </c>
      <c r="C16" s="61">
        <f>Other!D14</f>
        <v>0</v>
      </c>
      <c r="D16" s="61">
        <f>Other!D20</f>
        <v>0</v>
      </c>
      <c r="E16" s="61">
        <f t="shared" ref="E16:E22" si="0">SUM(B16:D16)</f>
        <v>0</v>
      </c>
      <c r="F16" s="80"/>
      <c r="G16" s="80"/>
      <c r="K16" s="16"/>
      <c r="L16" s="16"/>
    </row>
    <row r="17" spans="1:12" ht="20.149999999999999" customHeight="1">
      <c r="A17" s="176" t="s">
        <v>79</v>
      </c>
      <c r="B17" s="177">
        <f>Other!D96</f>
        <v>0</v>
      </c>
      <c r="C17" s="177">
        <f>Other!D102</f>
        <v>0</v>
      </c>
      <c r="D17" s="177">
        <f>Other!D108</f>
        <v>0</v>
      </c>
      <c r="E17" s="177">
        <f t="shared" si="0"/>
        <v>0</v>
      </c>
      <c r="F17" s="80"/>
      <c r="G17" s="80"/>
      <c r="K17" s="16"/>
      <c r="L17" s="16"/>
    </row>
    <row r="18" spans="1:12" ht="20.149999999999999" customHeight="1">
      <c r="A18" s="57" t="s">
        <v>80</v>
      </c>
      <c r="B18" s="61">
        <f>Other!D118</f>
        <v>0</v>
      </c>
      <c r="C18" s="61">
        <f>Other!D124</f>
        <v>0</v>
      </c>
      <c r="D18" s="61">
        <f>Other!D130</f>
        <v>0</v>
      </c>
      <c r="E18" s="61">
        <f t="shared" si="0"/>
        <v>0</v>
      </c>
      <c r="F18" s="80"/>
      <c r="G18" s="80"/>
      <c r="K18" s="16"/>
      <c r="L18" s="16"/>
    </row>
    <row r="19" spans="1:12" ht="20.149999999999999" customHeight="1">
      <c r="A19" s="176" t="s">
        <v>81</v>
      </c>
      <c r="B19" s="177">
        <f>Other!D52</f>
        <v>0</v>
      </c>
      <c r="C19" s="177">
        <f>Other!D58</f>
        <v>0</v>
      </c>
      <c r="D19" s="177">
        <f>Other!D64</f>
        <v>0</v>
      </c>
      <c r="E19" s="177">
        <f t="shared" si="0"/>
        <v>0</v>
      </c>
      <c r="F19" s="80"/>
      <c r="G19" s="80"/>
      <c r="K19" s="16"/>
      <c r="L19" s="16"/>
    </row>
    <row r="20" spans="1:12" ht="20.149999999999999" customHeight="1">
      <c r="A20" s="181" t="s">
        <v>88</v>
      </c>
      <c r="B20" s="183">
        <f>B5+B6+B7+B8+B14+B16+B17+B18+B19</f>
        <v>0</v>
      </c>
      <c r="C20" s="183">
        <f t="shared" ref="C20:D20" si="1">C5+C6+C7+C8+C14+C16+C17+C18+C19</f>
        <v>0</v>
      </c>
      <c r="D20" s="183">
        <f t="shared" si="1"/>
        <v>0</v>
      </c>
      <c r="E20" s="183">
        <f t="shared" si="0"/>
        <v>0</v>
      </c>
      <c r="F20" s="80"/>
      <c r="G20" s="80"/>
      <c r="K20" s="16"/>
      <c r="L20" s="16"/>
    </row>
    <row r="21" spans="1:12" ht="20.149999999999999" customHeight="1">
      <c r="A21" s="182" t="s">
        <v>89</v>
      </c>
      <c r="B21" s="184">
        <f>B29*(B20-B17-B14-Other!E118)</f>
        <v>0</v>
      </c>
      <c r="C21" s="184">
        <f>B29*(C20-C17-C14-Other!E124)</f>
        <v>0</v>
      </c>
      <c r="D21" s="184">
        <f>B29*(D20-D17-D14-Other!E130)</f>
        <v>0</v>
      </c>
      <c r="E21" s="185">
        <f t="shared" si="0"/>
        <v>0</v>
      </c>
      <c r="F21" s="81"/>
      <c r="G21" s="80"/>
      <c r="K21" s="16"/>
      <c r="L21" s="16"/>
    </row>
    <row r="22" spans="1:12" ht="26.15" customHeight="1">
      <c r="A22" s="181" t="s">
        <v>91</v>
      </c>
      <c r="B22" s="186">
        <f>SUM(B20:B21)</f>
        <v>0</v>
      </c>
      <c r="C22" s="186">
        <f>SUM(C20:C21)</f>
        <v>0</v>
      </c>
      <c r="D22" s="183">
        <f>SUM(D20:D21)</f>
        <v>0</v>
      </c>
      <c r="E22" s="183">
        <f t="shared" si="0"/>
        <v>0</v>
      </c>
      <c r="F22" s="80"/>
      <c r="G22" s="80"/>
      <c r="K22" s="16"/>
      <c r="L22" s="16"/>
    </row>
    <row r="23" spans="1:12">
      <c r="A23" s="60"/>
      <c r="B23" s="109"/>
      <c r="C23" s="109"/>
      <c r="D23" s="110"/>
      <c r="E23" s="110"/>
      <c r="F23" s="80"/>
      <c r="G23" s="80"/>
      <c r="K23" s="16"/>
      <c r="L23" s="16"/>
    </row>
    <row r="24" spans="1:12">
      <c r="A24" s="22" t="s">
        <v>72</v>
      </c>
      <c r="B24" s="22" t="e">
        <f>B22/B15</f>
        <v>#DIV/0!</v>
      </c>
      <c r="C24" s="22" t="e">
        <f>C22/C15</f>
        <v>#DIV/0!</v>
      </c>
      <c r="D24" s="22" t="e">
        <f>D22/D15</f>
        <v>#DIV/0!</v>
      </c>
      <c r="F24" s="80"/>
      <c r="G24" s="80"/>
      <c r="K24" s="16"/>
      <c r="L24" s="16"/>
    </row>
    <row r="25" spans="1:12">
      <c r="A25" s="22"/>
      <c r="B25" s="22"/>
      <c r="F25" s="80"/>
      <c r="G25" s="80"/>
      <c r="K25" s="16"/>
      <c r="L25" s="16"/>
    </row>
    <row r="26" spans="1:12">
      <c r="A26" s="91" t="s">
        <v>55</v>
      </c>
      <c r="B26" s="92">
        <f>B21/B29</f>
        <v>0</v>
      </c>
      <c r="C26" s="92">
        <f>C21/B29</f>
        <v>0</v>
      </c>
      <c r="D26" s="92">
        <f>D21/B29</f>
        <v>0</v>
      </c>
      <c r="E26" s="92">
        <f>E21/B29</f>
        <v>0</v>
      </c>
      <c r="F26" s="80"/>
      <c r="G26" s="80"/>
      <c r="K26" s="16"/>
      <c r="L26" s="16"/>
    </row>
    <row r="27" spans="1:12" ht="12.9" customHeight="1">
      <c r="A27" s="249" t="s">
        <v>109</v>
      </c>
      <c r="B27" s="249"/>
      <c r="C27" s="249"/>
      <c r="D27" s="249"/>
      <c r="E27" s="249"/>
      <c r="F27" s="244"/>
      <c r="G27" s="236"/>
    </row>
    <row r="28" spans="1:12" ht="24.75" customHeight="1">
      <c r="A28" s="249"/>
      <c r="B28" s="249"/>
      <c r="C28" s="249"/>
      <c r="D28" s="249"/>
      <c r="E28" s="249"/>
      <c r="F28" s="244"/>
      <c r="G28" s="236"/>
    </row>
    <row r="29" spans="1:12">
      <c r="A29" s="26" t="s">
        <v>33</v>
      </c>
      <c r="B29" s="53">
        <v>0.35499999999999998</v>
      </c>
    </row>
    <row r="30" spans="1:12">
      <c r="A30" s="93"/>
      <c r="B30" s="94"/>
      <c r="C30" s="95"/>
      <c r="D30" s="95"/>
      <c r="E30" s="95"/>
      <c r="F30" s="95"/>
      <c r="G30" s="95"/>
      <c r="H30" s="96"/>
    </row>
    <row r="31" spans="1:12">
      <c r="A31" s="62" t="s">
        <v>45</v>
      </c>
      <c r="B31" s="63"/>
      <c r="C31" s="63"/>
      <c r="D31" s="64" t="s">
        <v>50</v>
      </c>
      <c r="E31" s="65">
        <f>C32*0.5</f>
        <v>0</v>
      </c>
      <c r="F31" s="96"/>
      <c r="G31" s="80"/>
      <c r="K31" s="16"/>
      <c r="L31" s="16"/>
    </row>
    <row r="32" spans="1:12">
      <c r="A32" s="66"/>
      <c r="B32" s="67" t="s">
        <v>46</v>
      </c>
      <c r="C32" s="68">
        <f>E21*0.6</f>
        <v>0</v>
      </c>
      <c r="D32" s="67" t="s">
        <v>47</v>
      </c>
      <c r="E32" s="69">
        <f>C32*0.3</f>
        <v>0</v>
      </c>
      <c r="F32" s="96"/>
      <c r="G32" s="80"/>
      <c r="K32" s="16"/>
      <c r="L32" s="16"/>
    </row>
    <row r="33" spans="1:12">
      <c r="A33" s="66"/>
      <c r="B33" s="68"/>
      <c r="C33" s="68"/>
      <c r="D33" s="67" t="s">
        <v>48</v>
      </c>
      <c r="E33" s="70">
        <f>C32*0.2</f>
        <v>0</v>
      </c>
      <c r="F33" s="96"/>
      <c r="G33" s="80"/>
      <c r="K33" s="16"/>
      <c r="L33" s="16"/>
    </row>
    <row r="34" spans="1:12">
      <c r="A34" s="66"/>
      <c r="B34" s="68"/>
      <c r="C34" s="68"/>
      <c r="D34" s="67"/>
      <c r="E34" s="70"/>
      <c r="F34" s="96"/>
      <c r="G34" s="80"/>
      <c r="K34" s="16"/>
      <c r="L34" s="16"/>
    </row>
    <row r="35" spans="1:12">
      <c r="A35" s="71"/>
      <c r="B35" s="67" t="s">
        <v>49</v>
      </c>
      <c r="C35" s="68">
        <f>E21*0.4</f>
        <v>0</v>
      </c>
      <c r="D35" s="68"/>
      <c r="E35" s="69"/>
      <c r="F35" s="96"/>
      <c r="G35" s="80"/>
      <c r="K35" s="16"/>
      <c r="L35" s="16"/>
    </row>
    <row r="36" spans="1:12">
      <c r="A36" s="71"/>
      <c r="B36" s="68"/>
      <c r="C36" s="68"/>
      <c r="D36" s="68"/>
      <c r="E36" s="69"/>
      <c r="F36" s="96"/>
      <c r="G36" s="80"/>
      <c r="K36" s="16"/>
      <c r="L36" s="16"/>
    </row>
    <row r="37" spans="1:12">
      <c r="A37" s="72"/>
      <c r="B37" s="73" t="s">
        <v>18</v>
      </c>
      <c r="C37" s="74">
        <f>SUM(C32:C35)</f>
        <v>0</v>
      </c>
      <c r="D37" s="74"/>
      <c r="E37" s="75"/>
      <c r="F37" s="96"/>
      <c r="G37" s="80"/>
      <c r="K37" s="16"/>
      <c r="L37" s="16"/>
    </row>
    <row r="38" spans="1:12">
      <c r="A38" s="97" t="s">
        <v>51</v>
      </c>
      <c r="B38" s="98"/>
      <c r="C38" s="95"/>
      <c r="D38" s="95"/>
      <c r="E38" s="95"/>
      <c r="F38" s="95"/>
      <c r="G38" s="95"/>
      <c r="H38" s="96"/>
    </row>
    <row r="39" spans="1:12">
      <c r="A39" s="98"/>
      <c r="B39" s="98"/>
      <c r="C39" s="95"/>
      <c r="D39" s="95"/>
      <c r="E39" s="95"/>
      <c r="F39" s="95"/>
      <c r="G39" s="95"/>
      <c r="H39" s="96"/>
    </row>
    <row r="40" spans="1:12">
      <c r="A40" s="98"/>
      <c r="B40" s="98"/>
      <c r="C40" s="95"/>
      <c r="D40" s="95"/>
      <c r="E40" s="95"/>
      <c r="F40" s="95"/>
      <c r="G40" s="95"/>
      <c r="H40" s="96"/>
    </row>
    <row r="41" spans="1:12">
      <c r="A41" s="98"/>
      <c r="B41" s="98"/>
      <c r="C41" s="95"/>
      <c r="D41" s="95"/>
      <c r="E41" s="95"/>
      <c r="F41" s="95"/>
      <c r="G41" s="95"/>
      <c r="H41" s="96"/>
    </row>
  </sheetData>
  <mergeCells count="3">
    <mergeCell ref="A2:E2"/>
    <mergeCell ref="A27:E28"/>
    <mergeCell ref="B3:C3"/>
  </mergeCells>
  <phoneticPr fontId="0" type="noConversion"/>
  <pageMargins left="0.49" right="0.56000000000000005" top="1" bottom="1" header="0.5" footer="0.5"/>
  <pageSetup scale="87" orientation="landscape" horizontalDpi="96" verticalDpi="9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topLeftCell="A15" workbookViewId="0">
      <selection activeCell="A31" sqref="A31:O32"/>
    </sheetView>
  </sheetViews>
  <sheetFormatPr defaultColWidth="8.86328125" defaultRowHeight="13"/>
  <cols>
    <col min="1" max="1" width="17.453125" customWidth="1"/>
    <col min="2" max="2" width="14" style="34" customWidth="1"/>
    <col min="3" max="3" width="10.453125" style="1" customWidth="1"/>
    <col min="4" max="4" width="6.6796875" customWidth="1"/>
    <col min="6" max="6" width="8.86328125" style="34"/>
    <col min="7" max="7" width="10.86328125" style="54" customWidth="1"/>
    <col min="8" max="8" width="10.08984375" bestFit="1" customWidth="1"/>
    <col min="9" max="9" width="12.08984375" customWidth="1"/>
    <col min="10" max="10" width="12.08984375" style="34" customWidth="1"/>
    <col min="11" max="11" width="7.6796875" style="54" customWidth="1"/>
    <col min="13" max="13" width="10.86328125" customWidth="1"/>
    <col min="14" max="14" width="10" customWidth="1"/>
    <col min="15" max="15" width="8.86328125" customWidth="1"/>
    <col min="16" max="16" width="1.453125" customWidth="1"/>
    <col min="17" max="17" width="8.6796875" customWidth="1"/>
    <col min="18" max="18" width="7.453125" customWidth="1"/>
  </cols>
  <sheetData>
    <row r="1" spans="1:19" ht="15.5">
      <c r="A1" s="204" t="s">
        <v>14</v>
      </c>
      <c r="B1" s="207"/>
      <c r="C1" s="208"/>
      <c r="D1" s="205"/>
      <c r="E1" s="205"/>
      <c r="F1" s="223" t="s">
        <v>94</v>
      </c>
      <c r="G1" s="209"/>
      <c r="H1" s="205"/>
      <c r="I1" s="205"/>
      <c r="J1" s="205"/>
      <c r="K1" s="209"/>
      <c r="L1" s="205"/>
      <c r="M1" s="205"/>
      <c r="N1" s="205"/>
      <c r="O1" s="205"/>
    </row>
    <row r="2" spans="1:19" ht="12" customHeight="1">
      <c r="B2" s="104" t="s">
        <v>110</v>
      </c>
      <c r="H2" s="103"/>
      <c r="J2" s="105" t="s">
        <v>62</v>
      </c>
      <c r="K2" s="102"/>
      <c r="L2" s="102"/>
      <c r="M2" s="102"/>
      <c r="Q2" s="252" t="s">
        <v>93</v>
      </c>
      <c r="R2" s="252"/>
      <c r="S2" s="210"/>
    </row>
    <row r="3" spans="1:19" ht="26">
      <c r="A3" s="5" t="s">
        <v>5</v>
      </c>
      <c r="B3" s="101" t="s">
        <v>86</v>
      </c>
      <c r="C3" s="6" t="s">
        <v>0</v>
      </c>
      <c r="D3" s="5" t="s">
        <v>1</v>
      </c>
      <c r="E3" s="188" t="s">
        <v>2</v>
      </c>
      <c r="F3" s="50" t="s">
        <v>54</v>
      </c>
      <c r="G3" s="245" t="s">
        <v>106</v>
      </c>
      <c r="H3" s="5" t="s">
        <v>3</v>
      </c>
      <c r="I3" s="188" t="s">
        <v>87</v>
      </c>
      <c r="J3" s="82" t="s">
        <v>53</v>
      </c>
      <c r="K3" s="83" t="s">
        <v>25</v>
      </c>
      <c r="L3" s="84" t="s">
        <v>8</v>
      </c>
      <c r="M3" s="200" t="s">
        <v>87</v>
      </c>
      <c r="N3" s="7" t="s">
        <v>9</v>
      </c>
      <c r="O3" s="7" t="s">
        <v>10</v>
      </c>
      <c r="P3" s="4"/>
      <c r="Q3" s="252"/>
      <c r="R3" s="252"/>
      <c r="S3" s="210"/>
    </row>
    <row r="4" spans="1:19">
      <c r="A4" s="135" t="s">
        <v>4</v>
      </c>
      <c r="B4" s="135"/>
      <c r="C4" s="136"/>
      <c r="D4" s="137"/>
      <c r="E4" s="189"/>
      <c r="F4" s="137"/>
      <c r="G4" s="138"/>
      <c r="H4" s="137"/>
      <c r="I4" s="189"/>
      <c r="J4" s="137"/>
      <c r="K4" s="138"/>
      <c r="L4" s="137"/>
      <c r="M4" s="189"/>
      <c r="N4" s="137"/>
      <c r="O4" s="137"/>
      <c r="P4" s="4"/>
      <c r="Q4" s="4" t="s">
        <v>3</v>
      </c>
      <c r="R4" s="4" t="s">
        <v>20</v>
      </c>
    </row>
    <row r="5" spans="1:19">
      <c r="A5" s="40" t="s">
        <v>63</v>
      </c>
      <c r="B5" s="187" t="s">
        <v>92</v>
      </c>
      <c r="C5" s="42">
        <v>0</v>
      </c>
      <c r="D5" s="29">
        <v>0</v>
      </c>
      <c r="E5" s="190">
        <f>C5*(1+D5)</f>
        <v>0</v>
      </c>
      <c r="F5" s="51">
        <f>IF(B5="A", G5/0.1111, G5/0.08333)</f>
        <v>0</v>
      </c>
      <c r="G5" s="55"/>
      <c r="H5" s="1">
        <f t="shared" ref="H5:H10" si="0">E5*G5</f>
        <v>0</v>
      </c>
      <c r="I5" s="194">
        <f>IF(B5="P",H5*0.0145,H5*0.33)</f>
        <v>0</v>
      </c>
      <c r="J5" s="52"/>
      <c r="K5" s="56">
        <f>J5/9</f>
        <v>0</v>
      </c>
      <c r="L5" s="1">
        <f t="shared" ref="L5:L10" si="1">E5*K5</f>
        <v>0</v>
      </c>
      <c r="M5" s="201">
        <f t="shared" ref="M5:M10" si="2">IF(B5="P",L5*0.0145,L5*0.23)</f>
        <v>0</v>
      </c>
      <c r="N5" s="1">
        <f t="shared" ref="N5:N10" si="3">H5+L5</f>
        <v>0</v>
      </c>
      <c r="O5" s="1">
        <f t="shared" ref="O5:O10" si="4">I5+M5</f>
        <v>0</v>
      </c>
      <c r="P5" s="4"/>
      <c r="R5" s="13"/>
    </row>
    <row r="6" spans="1:19">
      <c r="A6" s="40" t="s">
        <v>40</v>
      </c>
      <c r="B6" s="40"/>
      <c r="C6" s="42">
        <v>0</v>
      </c>
      <c r="D6" s="29">
        <v>0</v>
      </c>
      <c r="E6" s="190">
        <f t="shared" ref="E6:E10" si="5">C6*(1+D6)</f>
        <v>0</v>
      </c>
      <c r="F6" s="51">
        <f t="shared" ref="F6:F28" si="6">IF(B6="A", G6/0.1111, G6/0.08333)</f>
        <v>0</v>
      </c>
      <c r="G6" s="55"/>
      <c r="H6" s="1">
        <f t="shared" si="0"/>
        <v>0</v>
      </c>
      <c r="I6" s="194">
        <f t="shared" ref="I6:I10" si="7">IF(B6="P",H6*0.0145,H6*0.33)</f>
        <v>0</v>
      </c>
      <c r="J6" s="52"/>
      <c r="K6" s="56">
        <f t="shared" ref="K6:K10" si="8">J6/9</f>
        <v>0</v>
      </c>
      <c r="L6" s="1">
        <f t="shared" si="1"/>
        <v>0</v>
      </c>
      <c r="M6" s="201">
        <f t="shared" si="2"/>
        <v>0</v>
      </c>
      <c r="N6" s="1">
        <f t="shared" si="3"/>
        <v>0</v>
      </c>
      <c r="O6" s="1">
        <f t="shared" si="4"/>
        <v>0</v>
      </c>
      <c r="P6" s="4"/>
      <c r="R6" s="13"/>
    </row>
    <row r="7" spans="1:19">
      <c r="A7" s="40" t="s">
        <v>41</v>
      </c>
      <c r="B7" s="40"/>
      <c r="C7" s="42">
        <v>0</v>
      </c>
      <c r="D7" s="29">
        <v>0</v>
      </c>
      <c r="E7" s="190">
        <f t="shared" si="5"/>
        <v>0</v>
      </c>
      <c r="F7" s="51">
        <f t="shared" si="6"/>
        <v>0</v>
      </c>
      <c r="G7" s="55"/>
      <c r="H7" s="1">
        <f t="shared" si="0"/>
        <v>0</v>
      </c>
      <c r="I7" s="194">
        <f t="shared" si="7"/>
        <v>0</v>
      </c>
      <c r="J7" s="52"/>
      <c r="K7" s="56">
        <f t="shared" si="8"/>
        <v>0</v>
      </c>
      <c r="L7" s="1">
        <f t="shared" si="1"/>
        <v>0</v>
      </c>
      <c r="M7" s="201">
        <f t="shared" si="2"/>
        <v>0</v>
      </c>
      <c r="N7" s="1">
        <f t="shared" si="3"/>
        <v>0</v>
      </c>
      <c r="O7" s="1">
        <f t="shared" si="4"/>
        <v>0</v>
      </c>
      <c r="P7" s="4"/>
      <c r="R7" s="13"/>
    </row>
    <row r="8" spans="1:19">
      <c r="A8" s="41" t="s">
        <v>42</v>
      </c>
      <c r="B8" s="41"/>
      <c r="C8" s="42">
        <v>0</v>
      </c>
      <c r="D8" s="29">
        <v>0</v>
      </c>
      <c r="E8" s="190">
        <f t="shared" si="5"/>
        <v>0</v>
      </c>
      <c r="F8" s="51">
        <f t="shared" si="6"/>
        <v>0</v>
      </c>
      <c r="G8" s="55"/>
      <c r="H8" s="1">
        <f t="shared" si="0"/>
        <v>0</v>
      </c>
      <c r="I8" s="194">
        <f t="shared" si="7"/>
        <v>0</v>
      </c>
      <c r="J8" s="52"/>
      <c r="K8" s="56">
        <f t="shared" si="8"/>
        <v>0</v>
      </c>
      <c r="L8" s="1">
        <f t="shared" si="1"/>
        <v>0</v>
      </c>
      <c r="M8" s="201">
        <f t="shared" si="2"/>
        <v>0</v>
      </c>
      <c r="N8" s="1">
        <f t="shared" si="3"/>
        <v>0</v>
      </c>
      <c r="O8" s="1">
        <f t="shared" si="4"/>
        <v>0</v>
      </c>
      <c r="P8" s="4"/>
      <c r="R8" s="13"/>
    </row>
    <row r="9" spans="1:19">
      <c r="A9" s="41" t="s">
        <v>43</v>
      </c>
      <c r="B9" s="41"/>
      <c r="C9" s="42">
        <v>0</v>
      </c>
      <c r="D9" s="29">
        <v>0</v>
      </c>
      <c r="E9" s="190">
        <f t="shared" si="5"/>
        <v>0</v>
      </c>
      <c r="F9" s="51">
        <f t="shared" si="6"/>
        <v>0</v>
      </c>
      <c r="G9" s="55"/>
      <c r="H9" s="1">
        <f t="shared" si="0"/>
        <v>0</v>
      </c>
      <c r="I9" s="194">
        <f t="shared" si="7"/>
        <v>0</v>
      </c>
      <c r="J9" s="52"/>
      <c r="K9" s="56">
        <f t="shared" si="8"/>
        <v>0</v>
      </c>
      <c r="L9" s="1">
        <f t="shared" si="1"/>
        <v>0</v>
      </c>
      <c r="M9" s="201">
        <f t="shared" si="2"/>
        <v>0</v>
      </c>
      <c r="N9" s="1">
        <f t="shared" si="3"/>
        <v>0</v>
      </c>
      <c r="O9" s="1">
        <f t="shared" si="4"/>
        <v>0</v>
      </c>
      <c r="P9" s="4"/>
      <c r="R9" s="13"/>
    </row>
    <row r="10" spans="1:19">
      <c r="A10" s="41" t="s">
        <v>44</v>
      </c>
      <c r="B10" s="41"/>
      <c r="C10" s="42">
        <v>0</v>
      </c>
      <c r="D10" s="29">
        <v>0</v>
      </c>
      <c r="E10" s="190">
        <f t="shared" si="5"/>
        <v>0</v>
      </c>
      <c r="F10" s="51">
        <f t="shared" si="6"/>
        <v>0</v>
      </c>
      <c r="G10" s="55"/>
      <c r="H10" s="1">
        <f t="shared" si="0"/>
        <v>0</v>
      </c>
      <c r="I10" s="194">
        <f t="shared" si="7"/>
        <v>0</v>
      </c>
      <c r="J10" s="52"/>
      <c r="K10" s="56">
        <f t="shared" si="8"/>
        <v>0</v>
      </c>
      <c r="L10" s="1">
        <f t="shared" si="1"/>
        <v>0</v>
      </c>
      <c r="M10" s="201">
        <f t="shared" si="2"/>
        <v>0</v>
      </c>
      <c r="N10" s="1">
        <f t="shared" si="3"/>
        <v>0</v>
      </c>
      <c r="O10" s="1">
        <f t="shared" si="4"/>
        <v>0</v>
      </c>
      <c r="P10" s="4"/>
      <c r="R10" s="13"/>
    </row>
    <row r="11" spans="1:19">
      <c r="A11" s="126" t="s">
        <v>11</v>
      </c>
      <c r="B11" s="126"/>
      <c r="C11" s="145"/>
      <c r="D11" s="146"/>
      <c r="E11" s="191"/>
      <c r="F11" s="147"/>
      <c r="G11" s="148"/>
      <c r="H11" s="149">
        <f>SUM(H5:H10)</f>
        <v>0</v>
      </c>
      <c r="I11" s="198">
        <f>SUM(I5:I10)</f>
        <v>0</v>
      </c>
      <c r="J11" s="150"/>
      <c r="K11" s="151"/>
      <c r="L11" s="149">
        <f>SUM(L5:L10)</f>
        <v>0</v>
      </c>
      <c r="M11" s="198">
        <f>SUM(M5:M10)</f>
        <v>0</v>
      </c>
      <c r="N11" s="149">
        <f>SUM(N5:N10)</f>
        <v>0</v>
      </c>
      <c r="O11" s="149">
        <f>SUM(O5:O10)</f>
        <v>0</v>
      </c>
      <c r="P11" s="4"/>
      <c r="Q11" s="10">
        <f>N11+'KSU Other Personnel'!F11</f>
        <v>0</v>
      </c>
      <c r="R11" s="10">
        <f>O11+'KSU Other Personnel'!H11</f>
        <v>0</v>
      </c>
    </row>
    <row r="12" spans="1:19">
      <c r="A12" s="4"/>
      <c r="B12" s="4"/>
      <c r="C12" s="24"/>
      <c r="D12" s="23"/>
      <c r="E12" s="192"/>
      <c r="F12" s="51"/>
      <c r="G12" s="55"/>
      <c r="H12" s="23"/>
      <c r="I12" s="192"/>
      <c r="J12" s="52"/>
      <c r="K12" s="56"/>
      <c r="L12" s="25"/>
      <c r="M12" s="202"/>
      <c r="N12" s="25"/>
      <c r="O12" s="25"/>
      <c r="P12" s="4"/>
      <c r="R12" s="13"/>
    </row>
    <row r="13" spans="1:19">
      <c r="A13" s="124" t="s">
        <v>6</v>
      </c>
      <c r="B13" s="124"/>
      <c r="C13" s="120"/>
      <c r="D13" s="118"/>
      <c r="E13" s="193"/>
      <c r="F13" s="139"/>
      <c r="G13" s="140"/>
      <c r="H13" s="118"/>
      <c r="I13" s="193"/>
      <c r="J13" s="141"/>
      <c r="K13" s="142"/>
      <c r="L13" s="118"/>
      <c r="M13" s="193"/>
      <c r="N13" s="118"/>
      <c r="O13" s="118"/>
      <c r="P13" s="4"/>
    </row>
    <row r="14" spans="1:19">
      <c r="A14" s="40" t="str">
        <f t="shared" ref="A14:A19" si="9">A5</f>
        <v>Faculty 1</v>
      </c>
      <c r="B14" s="187" t="s">
        <v>92</v>
      </c>
      <c r="C14" s="1">
        <f t="shared" ref="C14:C19" si="10">E5</f>
        <v>0</v>
      </c>
      <c r="D14" s="2">
        <v>0.02</v>
      </c>
      <c r="E14" s="194">
        <f t="shared" ref="E14:E19" si="11">C14*(1+D14)</f>
        <v>0</v>
      </c>
      <c r="F14" s="51">
        <f t="shared" si="6"/>
        <v>0</v>
      </c>
      <c r="G14" s="55"/>
      <c r="H14" s="1">
        <f t="shared" ref="H14:H19" si="12">E14*G14</f>
        <v>0</v>
      </c>
      <c r="I14" s="194">
        <f>IF(B14="P",H14*0.0145,H14*0.33)</f>
        <v>0</v>
      </c>
      <c r="J14" s="52"/>
      <c r="K14" s="56">
        <f>J14/9</f>
        <v>0</v>
      </c>
      <c r="L14" s="1">
        <f t="shared" ref="L14:L19" si="13">E14*K14</f>
        <v>0</v>
      </c>
      <c r="M14" s="201">
        <f t="shared" ref="M14:M19" si="14">IF(B14="P",L14*0.0145,L14*0.23)</f>
        <v>0</v>
      </c>
      <c r="N14" s="1">
        <f t="shared" ref="N14:N19" si="15">H14+L14</f>
        <v>0</v>
      </c>
      <c r="O14" s="1">
        <f t="shared" ref="O14:O19" si="16">I14+M14</f>
        <v>0</v>
      </c>
      <c r="P14" s="4"/>
      <c r="Q14" s="4"/>
      <c r="R14" s="4"/>
    </row>
    <row r="15" spans="1:19">
      <c r="A15" s="40" t="str">
        <f t="shared" si="9"/>
        <v>Faculty 2</v>
      </c>
      <c r="B15" s="40"/>
      <c r="C15" s="32">
        <f t="shared" si="10"/>
        <v>0</v>
      </c>
      <c r="D15" s="2">
        <v>0.02</v>
      </c>
      <c r="E15" s="194">
        <f t="shared" si="11"/>
        <v>0</v>
      </c>
      <c r="F15" s="51">
        <f t="shared" si="6"/>
        <v>0</v>
      </c>
      <c r="G15" s="55"/>
      <c r="H15" s="1">
        <f t="shared" si="12"/>
        <v>0</v>
      </c>
      <c r="I15" s="194">
        <f t="shared" ref="I15:I19" si="17">IF(B15="P",H15*0.0145,H15*0.33)</f>
        <v>0</v>
      </c>
      <c r="J15" s="52"/>
      <c r="K15" s="56">
        <f t="shared" ref="K15:K19" si="18">J15/9</f>
        <v>0</v>
      </c>
      <c r="L15" s="1">
        <f t="shared" si="13"/>
        <v>0</v>
      </c>
      <c r="M15" s="201">
        <f t="shared" si="14"/>
        <v>0</v>
      </c>
      <c r="N15" s="1">
        <f t="shared" si="15"/>
        <v>0</v>
      </c>
      <c r="O15" s="1">
        <f t="shared" si="16"/>
        <v>0</v>
      </c>
      <c r="P15" s="4"/>
      <c r="Q15" s="4"/>
      <c r="R15" s="4"/>
    </row>
    <row r="16" spans="1:19">
      <c r="A16" s="40" t="str">
        <f t="shared" si="9"/>
        <v>Faculty 3</v>
      </c>
      <c r="B16" s="40"/>
      <c r="C16" s="32">
        <f t="shared" si="10"/>
        <v>0</v>
      </c>
      <c r="D16" s="2">
        <v>0.02</v>
      </c>
      <c r="E16" s="194">
        <f t="shared" si="11"/>
        <v>0</v>
      </c>
      <c r="F16" s="51">
        <f t="shared" si="6"/>
        <v>0</v>
      </c>
      <c r="G16" s="55"/>
      <c r="H16" s="1">
        <f t="shared" si="12"/>
        <v>0</v>
      </c>
      <c r="I16" s="194">
        <f t="shared" si="17"/>
        <v>0</v>
      </c>
      <c r="J16" s="52"/>
      <c r="K16" s="56">
        <f t="shared" si="18"/>
        <v>0</v>
      </c>
      <c r="L16" s="1">
        <f t="shared" si="13"/>
        <v>0</v>
      </c>
      <c r="M16" s="201">
        <f t="shared" si="14"/>
        <v>0</v>
      </c>
      <c r="N16" s="1">
        <f t="shared" si="15"/>
        <v>0</v>
      </c>
      <c r="O16" s="1">
        <f t="shared" si="16"/>
        <v>0</v>
      </c>
      <c r="P16" s="4"/>
      <c r="Q16" s="4"/>
      <c r="R16" s="4"/>
    </row>
    <row r="17" spans="1:18">
      <c r="A17" s="41" t="str">
        <f t="shared" si="9"/>
        <v>Faculty 4</v>
      </c>
      <c r="B17" s="41"/>
      <c r="C17" s="1">
        <f t="shared" si="10"/>
        <v>0</v>
      </c>
      <c r="D17" s="2">
        <v>0.02</v>
      </c>
      <c r="E17" s="194">
        <f t="shared" si="11"/>
        <v>0</v>
      </c>
      <c r="F17" s="51">
        <f t="shared" si="6"/>
        <v>0</v>
      </c>
      <c r="G17" s="55"/>
      <c r="H17" s="1">
        <f t="shared" si="12"/>
        <v>0</v>
      </c>
      <c r="I17" s="194">
        <f t="shared" si="17"/>
        <v>0</v>
      </c>
      <c r="J17" s="52"/>
      <c r="K17" s="56">
        <f t="shared" si="18"/>
        <v>0</v>
      </c>
      <c r="L17" s="1">
        <f t="shared" si="13"/>
        <v>0</v>
      </c>
      <c r="M17" s="201">
        <f t="shared" si="14"/>
        <v>0</v>
      </c>
      <c r="N17" s="1">
        <f t="shared" si="15"/>
        <v>0</v>
      </c>
      <c r="O17" s="1">
        <f t="shared" si="16"/>
        <v>0</v>
      </c>
      <c r="P17" s="4"/>
      <c r="Q17" s="4"/>
      <c r="R17" s="4"/>
    </row>
    <row r="18" spans="1:18">
      <c r="A18" s="41" t="str">
        <f t="shared" si="9"/>
        <v>Faculty 5</v>
      </c>
      <c r="B18" s="41"/>
      <c r="C18" s="1">
        <f t="shared" si="10"/>
        <v>0</v>
      </c>
      <c r="D18" s="2">
        <v>0.02</v>
      </c>
      <c r="E18" s="194">
        <f t="shared" si="11"/>
        <v>0</v>
      </c>
      <c r="F18" s="51">
        <f t="shared" si="6"/>
        <v>0</v>
      </c>
      <c r="G18" s="55"/>
      <c r="H18" s="1">
        <f t="shared" si="12"/>
        <v>0</v>
      </c>
      <c r="I18" s="194">
        <f t="shared" si="17"/>
        <v>0</v>
      </c>
      <c r="J18" s="52"/>
      <c r="K18" s="56">
        <f t="shared" si="18"/>
        <v>0</v>
      </c>
      <c r="L18" s="1">
        <f t="shared" si="13"/>
        <v>0</v>
      </c>
      <c r="M18" s="201">
        <f t="shared" si="14"/>
        <v>0</v>
      </c>
      <c r="N18" s="1">
        <f t="shared" si="15"/>
        <v>0</v>
      </c>
      <c r="O18" s="1">
        <f t="shared" si="16"/>
        <v>0</v>
      </c>
      <c r="P18" s="4"/>
      <c r="Q18" s="4"/>
      <c r="R18" s="4"/>
    </row>
    <row r="19" spans="1:18">
      <c r="A19" s="41" t="str">
        <f t="shared" si="9"/>
        <v>Faculty 6</v>
      </c>
      <c r="B19" s="41"/>
      <c r="C19" s="1">
        <f t="shared" si="10"/>
        <v>0</v>
      </c>
      <c r="D19" s="2">
        <v>0.02</v>
      </c>
      <c r="E19" s="194">
        <f t="shared" si="11"/>
        <v>0</v>
      </c>
      <c r="F19" s="51">
        <f t="shared" si="6"/>
        <v>0</v>
      </c>
      <c r="G19" s="55"/>
      <c r="H19" s="1">
        <f t="shared" si="12"/>
        <v>0</v>
      </c>
      <c r="I19" s="194">
        <f t="shared" si="17"/>
        <v>0</v>
      </c>
      <c r="J19" s="52"/>
      <c r="K19" s="56">
        <f t="shared" si="18"/>
        <v>0</v>
      </c>
      <c r="L19" s="1">
        <f t="shared" si="13"/>
        <v>0</v>
      </c>
      <c r="M19" s="201">
        <f t="shared" si="14"/>
        <v>0</v>
      </c>
      <c r="N19" s="1">
        <f t="shared" si="15"/>
        <v>0</v>
      </c>
      <c r="O19" s="1">
        <f t="shared" si="16"/>
        <v>0</v>
      </c>
      <c r="P19" s="4"/>
      <c r="Q19" s="4"/>
      <c r="R19" s="4"/>
    </row>
    <row r="20" spans="1:18">
      <c r="A20" s="126" t="s">
        <v>12</v>
      </c>
      <c r="B20" s="126"/>
      <c r="C20" s="152"/>
      <c r="D20" s="153"/>
      <c r="E20" s="195"/>
      <c r="F20" s="147"/>
      <c r="G20" s="148"/>
      <c r="H20" s="149">
        <f>SUM(H14:H19)</f>
        <v>0</v>
      </c>
      <c r="I20" s="198">
        <f>SUM(I14:I19)</f>
        <v>0</v>
      </c>
      <c r="J20" s="150"/>
      <c r="K20" s="151"/>
      <c r="L20" s="149">
        <f>SUM(L14:L19)</f>
        <v>0</v>
      </c>
      <c r="M20" s="198">
        <f>SUM(M14:M19)</f>
        <v>0</v>
      </c>
      <c r="N20" s="149">
        <f>SUM(N14:N19)</f>
        <v>0</v>
      </c>
      <c r="O20" s="149">
        <f>SUM(O14:O19)</f>
        <v>0</v>
      </c>
      <c r="P20" s="4"/>
      <c r="Q20" s="10">
        <f>N20+'KSU Other Personnel'!F20</f>
        <v>0</v>
      </c>
      <c r="R20" s="10">
        <f>O20+'KSU Other Personnel'!H20</f>
        <v>0</v>
      </c>
    </row>
    <row r="21" spans="1:18">
      <c r="D21" s="2"/>
      <c r="E21" s="194"/>
      <c r="F21" s="51"/>
      <c r="G21" s="55"/>
      <c r="H21" s="3"/>
      <c r="I21" s="194"/>
      <c r="J21" s="52"/>
      <c r="K21" s="56"/>
      <c r="M21" s="203"/>
      <c r="P21" s="4"/>
      <c r="Q21" s="4"/>
      <c r="R21" s="4"/>
    </row>
    <row r="22" spans="1:18">
      <c r="A22" s="124" t="s">
        <v>7</v>
      </c>
      <c r="B22" s="124"/>
      <c r="C22" s="120"/>
      <c r="D22" s="143"/>
      <c r="E22" s="196"/>
      <c r="F22" s="139"/>
      <c r="G22" s="140"/>
      <c r="H22" s="144"/>
      <c r="I22" s="196"/>
      <c r="J22" s="141"/>
      <c r="K22" s="142"/>
      <c r="L22" s="118"/>
      <c r="M22" s="193"/>
      <c r="N22" s="118"/>
      <c r="O22" s="118"/>
      <c r="P22" s="4"/>
      <c r="Q22" s="4"/>
      <c r="R22" s="4"/>
    </row>
    <row r="23" spans="1:18">
      <c r="A23" s="40" t="str">
        <f t="shared" ref="A23:A28" si="19">A5</f>
        <v>Faculty 1</v>
      </c>
      <c r="B23" s="187" t="s">
        <v>92</v>
      </c>
      <c r="C23" s="1">
        <f t="shared" ref="C23:C28" si="20">E14</f>
        <v>0</v>
      </c>
      <c r="D23" s="2">
        <v>0.02</v>
      </c>
      <c r="E23" s="194">
        <f t="shared" ref="E23:E28" si="21">C23*(1+D23)</f>
        <v>0</v>
      </c>
      <c r="F23" s="51">
        <f t="shared" si="6"/>
        <v>0</v>
      </c>
      <c r="G23" s="55"/>
      <c r="H23" s="1">
        <f t="shared" ref="H23:H28" si="22">E23*G23</f>
        <v>0</v>
      </c>
      <c r="I23" s="194">
        <f>IF(B23="P",H23*0.0145,H23*0.33)</f>
        <v>0</v>
      </c>
      <c r="J23" s="52"/>
      <c r="K23" s="56">
        <f>J23/9</f>
        <v>0</v>
      </c>
      <c r="L23" s="1">
        <f t="shared" ref="L23:L28" si="23">E23*K23</f>
        <v>0</v>
      </c>
      <c r="M23" s="201">
        <f t="shared" ref="M23:M28" si="24">IF(B23="P",L23*0.0145,L23*0.23)</f>
        <v>0</v>
      </c>
      <c r="N23" s="1">
        <f t="shared" ref="N23:N28" si="25">H23+L23</f>
        <v>0</v>
      </c>
      <c r="O23" s="1">
        <f t="shared" ref="O23:O28" si="26">I23+M23</f>
        <v>0</v>
      </c>
      <c r="P23" s="4"/>
      <c r="Q23" s="4"/>
      <c r="R23" s="4"/>
    </row>
    <row r="24" spans="1:18">
      <c r="A24" s="40" t="str">
        <f t="shared" si="19"/>
        <v>Faculty 2</v>
      </c>
      <c r="B24" s="40"/>
      <c r="C24" s="1">
        <f t="shared" si="20"/>
        <v>0</v>
      </c>
      <c r="D24" s="2">
        <v>0.02</v>
      </c>
      <c r="E24" s="194">
        <f t="shared" si="21"/>
        <v>0</v>
      </c>
      <c r="F24" s="51">
        <f t="shared" si="6"/>
        <v>0</v>
      </c>
      <c r="G24" s="55"/>
      <c r="H24" s="1">
        <f t="shared" si="22"/>
        <v>0</v>
      </c>
      <c r="I24" s="194">
        <f t="shared" ref="I24:I28" si="27">IF(B24="P",H24*0.0145,H24*0.33)</f>
        <v>0</v>
      </c>
      <c r="J24" s="52"/>
      <c r="K24" s="56">
        <f t="shared" ref="K24:K28" si="28">J24/9</f>
        <v>0</v>
      </c>
      <c r="L24" s="1">
        <f t="shared" si="23"/>
        <v>0</v>
      </c>
      <c r="M24" s="201">
        <f t="shared" si="24"/>
        <v>0</v>
      </c>
      <c r="N24" s="1">
        <f t="shared" si="25"/>
        <v>0</v>
      </c>
      <c r="O24" s="1">
        <f t="shared" si="26"/>
        <v>0</v>
      </c>
      <c r="P24" s="4"/>
      <c r="Q24" s="4"/>
      <c r="R24" s="4"/>
    </row>
    <row r="25" spans="1:18">
      <c r="A25" s="40" t="str">
        <f t="shared" si="19"/>
        <v>Faculty 3</v>
      </c>
      <c r="B25" s="40"/>
      <c r="C25" s="1">
        <f>E16</f>
        <v>0</v>
      </c>
      <c r="D25" s="2">
        <v>0.02</v>
      </c>
      <c r="E25" s="194">
        <f t="shared" si="21"/>
        <v>0</v>
      </c>
      <c r="F25" s="51">
        <f t="shared" si="6"/>
        <v>0</v>
      </c>
      <c r="G25" s="55"/>
      <c r="H25" s="1">
        <f t="shared" si="22"/>
        <v>0</v>
      </c>
      <c r="I25" s="194">
        <f t="shared" si="27"/>
        <v>0</v>
      </c>
      <c r="J25" s="52"/>
      <c r="K25" s="56">
        <f t="shared" si="28"/>
        <v>0</v>
      </c>
      <c r="L25" s="1">
        <f t="shared" si="23"/>
        <v>0</v>
      </c>
      <c r="M25" s="201">
        <f t="shared" si="24"/>
        <v>0</v>
      </c>
      <c r="N25" s="1">
        <f t="shared" si="25"/>
        <v>0</v>
      </c>
      <c r="O25" s="1">
        <f t="shared" si="26"/>
        <v>0</v>
      </c>
      <c r="P25" s="4"/>
      <c r="Q25" s="4"/>
      <c r="R25" s="4"/>
    </row>
    <row r="26" spans="1:18">
      <c r="A26" s="41" t="str">
        <f t="shared" si="19"/>
        <v>Faculty 4</v>
      </c>
      <c r="B26" s="41"/>
      <c r="C26" s="1">
        <f t="shared" si="20"/>
        <v>0</v>
      </c>
      <c r="D26" s="2">
        <v>0.02</v>
      </c>
      <c r="E26" s="194">
        <f t="shared" si="21"/>
        <v>0</v>
      </c>
      <c r="F26" s="51">
        <f t="shared" si="6"/>
        <v>0</v>
      </c>
      <c r="G26" s="55"/>
      <c r="H26" s="1">
        <f t="shared" si="22"/>
        <v>0</v>
      </c>
      <c r="I26" s="194">
        <f t="shared" si="27"/>
        <v>0</v>
      </c>
      <c r="J26" s="52"/>
      <c r="K26" s="56">
        <f t="shared" si="28"/>
        <v>0</v>
      </c>
      <c r="L26" s="1">
        <f t="shared" si="23"/>
        <v>0</v>
      </c>
      <c r="M26" s="201">
        <f t="shared" si="24"/>
        <v>0</v>
      </c>
      <c r="N26" s="1">
        <f t="shared" si="25"/>
        <v>0</v>
      </c>
      <c r="O26" s="1">
        <f t="shared" si="26"/>
        <v>0</v>
      </c>
      <c r="P26" s="4"/>
      <c r="Q26" s="4"/>
      <c r="R26" s="4"/>
    </row>
    <row r="27" spans="1:18">
      <c r="A27" s="41" t="str">
        <f t="shared" si="19"/>
        <v>Faculty 5</v>
      </c>
      <c r="B27" s="41"/>
      <c r="C27" s="1">
        <f t="shared" si="20"/>
        <v>0</v>
      </c>
      <c r="D27" s="2">
        <v>0.02</v>
      </c>
      <c r="E27" s="194">
        <f t="shared" si="21"/>
        <v>0</v>
      </c>
      <c r="F27" s="51">
        <f t="shared" si="6"/>
        <v>0</v>
      </c>
      <c r="G27" s="55"/>
      <c r="H27" s="1">
        <f t="shared" si="22"/>
        <v>0</v>
      </c>
      <c r="I27" s="194">
        <f t="shared" si="27"/>
        <v>0</v>
      </c>
      <c r="J27" s="52"/>
      <c r="K27" s="56">
        <f t="shared" si="28"/>
        <v>0</v>
      </c>
      <c r="L27" s="1">
        <f t="shared" si="23"/>
        <v>0</v>
      </c>
      <c r="M27" s="201">
        <f t="shared" si="24"/>
        <v>0</v>
      </c>
      <c r="N27" s="1">
        <f t="shared" si="25"/>
        <v>0</v>
      </c>
      <c r="O27" s="1">
        <f t="shared" si="26"/>
        <v>0</v>
      </c>
      <c r="P27" s="4"/>
      <c r="Q27" s="4"/>
      <c r="R27" s="4"/>
    </row>
    <row r="28" spans="1:18">
      <c r="A28" s="41" t="str">
        <f t="shared" si="19"/>
        <v>Faculty 6</v>
      </c>
      <c r="B28" s="41"/>
      <c r="C28" s="1">
        <f t="shared" si="20"/>
        <v>0</v>
      </c>
      <c r="D28" s="2">
        <v>0.02</v>
      </c>
      <c r="E28" s="194">
        <f t="shared" si="21"/>
        <v>0</v>
      </c>
      <c r="F28" s="51">
        <f t="shared" si="6"/>
        <v>0</v>
      </c>
      <c r="G28" s="55"/>
      <c r="H28" s="1">
        <f t="shared" si="22"/>
        <v>0</v>
      </c>
      <c r="I28" s="194">
        <f t="shared" si="27"/>
        <v>0</v>
      </c>
      <c r="J28" s="52"/>
      <c r="K28" s="56">
        <f t="shared" si="28"/>
        <v>0</v>
      </c>
      <c r="L28" s="1">
        <f t="shared" si="23"/>
        <v>0</v>
      </c>
      <c r="M28" s="201">
        <f t="shared" si="24"/>
        <v>0</v>
      </c>
      <c r="N28" s="1">
        <f t="shared" si="25"/>
        <v>0</v>
      </c>
      <c r="O28" s="1">
        <f t="shared" si="26"/>
        <v>0</v>
      </c>
      <c r="P28" s="4"/>
      <c r="Q28" s="4"/>
      <c r="R28" s="4"/>
    </row>
    <row r="29" spans="1:18">
      <c r="A29" s="126" t="s">
        <v>13</v>
      </c>
      <c r="B29" s="126"/>
      <c r="C29" s="152"/>
      <c r="D29" s="153"/>
      <c r="E29" s="195"/>
      <c r="F29" s="147"/>
      <c r="G29" s="148"/>
      <c r="H29" s="149">
        <f>SUM(H23:H28)</f>
        <v>0</v>
      </c>
      <c r="I29" s="198">
        <f>SUM(I23:I28)</f>
        <v>0</v>
      </c>
      <c r="J29" s="150"/>
      <c r="K29" s="151"/>
      <c r="L29" s="149">
        <f>SUM(L23:L28)</f>
        <v>0</v>
      </c>
      <c r="M29" s="198">
        <f>SUM(M23:M28)</f>
        <v>0</v>
      </c>
      <c r="N29" s="149">
        <f>SUM(N23:N28)</f>
        <v>0</v>
      </c>
      <c r="O29" s="149">
        <f>SUM(O23:O28)</f>
        <v>0</v>
      </c>
      <c r="P29" s="4"/>
      <c r="Q29" s="10">
        <f>N29+'KSU Other Personnel'!F29</f>
        <v>0</v>
      </c>
      <c r="R29" s="10">
        <f>O29+'KSU Other Personnel'!H29</f>
        <v>0</v>
      </c>
    </row>
    <row r="30" spans="1:18" s="4" customFormat="1">
      <c r="C30" s="8"/>
      <c r="D30" s="9"/>
      <c r="E30" s="197"/>
      <c r="F30" s="51"/>
      <c r="G30" s="55"/>
      <c r="H30" s="10"/>
      <c r="I30" s="199"/>
      <c r="J30" s="52"/>
      <c r="K30" s="56"/>
      <c r="L30" s="10"/>
      <c r="M30" s="199"/>
      <c r="N30" s="10"/>
      <c r="O30" s="10"/>
    </row>
    <row r="31" spans="1:18" ht="39.75" customHeight="1">
      <c r="A31" s="256" t="s">
        <v>111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</row>
    <row r="32" spans="1:18" ht="31.5" customHeight="1">
      <c r="A32" s="254" t="s">
        <v>112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</row>
  </sheetData>
  <mergeCells count="3">
    <mergeCell ref="Q2:R3"/>
    <mergeCell ref="A31:O31"/>
    <mergeCell ref="A32:O32"/>
  </mergeCells>
  <phoneticPr fontId="0" type="noConversion"/>
  <pageMargins left="0.33" right="0.31" top="0.5" bottom="0.5" header="0.5" footer="0.5"/>
  <pageSetup scale="8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1"/>
  <sheetViews>
    <sheetView workbookViewId="0">
      <selection activeCell="H9" sqref="H9"/>
    </sheetView>
  </sheetViews>
  <sheetFormatPr defaultColWidth="8.86328125" defaultRowHeight="13"/>
  <cols>
    <col min="1" max="1" width="24.6796875" bestFit="1" customWidth="1"/>
    <col min="2" max="2" width="10.31640625" customWidth="1"/>
    <col min="3" max="3" width="10.6796875" customWidth="1"/>
    <col min="4" max="4" width="10.86328125" customWidth="1"/>
    <col min="5" max="5" width="10.86328125" style="34" customWidth="1"/>
    <col min="6" max="6" width="13" customWidth="1"/>
    <col min="7" max="7" width="8.86328125" style="46"/>
    <col min="8" max="8" width="12" customWidth="1"/>
    <col min="9" max="9" width="11.6796875" customWidth="1"/>
    <col min="10" max="10" width="24" customWidth="1"/>
  </cols>
  <sheetData>
    <row r="1" spans="1:11" ht="15.5">
      <c r="A1" s="204" t="s">
        <v>28</v>
      </c>
      <c r="B1" s="205"/>
      <c r="C1" s="205"/>
      <c r="D1" s="205"/>
      <c r="E1" s="205"/>
      <c r="F1" s="205"/>
      <c r="G1" s="206"/>
      <c r="H1" s="205"/>
      <c r="I1" s="205"/>
    </row>
    <row r="2" spans="1:11" s="34" customFormat="1">
      <c r="A2" s="175" t="s">
        <v>102</v>
      </c>
      <c r="G2" s="46"/>
    </row>
    <row r="3" spans="1:11" ht="30.9" customHeight="1">
      <c r="A3" s="12" t="s">
        <v>5</v>
      </c>
      <c r="B3" s="11" t="s">
        <v>15</v>
      </c>
      <c r="C3" s="12" t="s">
        <v>16</v>
      </c>
      <c r="D3" s="11" t="s">
        <v>17</v>
      </c>
      <c r="E3" s="33" t="s">
        <v>56</v>
      </c>
      <c r="F3" s="12" t="s">
        <v>18</v>
      </c>
      <c r="G3" s="43" t="s">
        <v>85</v>
      </c>
      <c r="H3" s="12" t="s">
        <v>20</v>
      </c>
      <c r="I3" s="12"/>
      <c r="J3" s="100"/>
    </row>
    <row r="4" spans="1:11" ht="15.5">
      <c r="A4" s="114" t="s">
        <v>4</v>
      </c>
      <c r="B4" s="114"/>
      <c r="C4" s="114"/>
      <c r="D4" s="114"/>
      <c r="E4" s="114"/>
      <c r="F4" s="115"/>
      <c r="G4" s="116"/>
      <c r="H4" s="117"/>
      <c r="I4" s="115"/>
      <c r="J4" s="225" t="s">
        <v>98</v>
      </c>
      <c r="K4" s="226">
        <v>2200</v>
      </c>
    </row>
    <row r="5" spans="1:11">
      <c r="A5" s="85" t="s">
        <v>95</v>
      </c>
      <c r="B5" s="1">
        <v>10</v>
      </c>
      <c r="C5" s="87">
        <v>20</v>
      </c>
      <c r="D5" s="87"/>
      <c r="E5" s="87"/>
      <c r="F5" s="1">
        <f>B5*C5*D5*E5</f>
        <v>0</v>
      </c>
      <c r="G5" s="90"/>
      <c r="H5" s="172"/>
      <c r="I5" s="1"/>
      <c r="J5" s="227" t="s">
        <v>99</v>
      </c>
      <c r="K5" s="228">
        <v>3850</v>
      </c>
    </row>
    <row r="6" spans="1:11">
      <c r="A6" s="85" t="s">
        <v>96</v>
      </c>
      <c r="B6" s="32">
        <v>12</v>
      </c>
      <c r="C6" s="87">
        <v>20</v>
      </c>
      <c r="D6" s="87"/>
      <c r="E6" s="87"/>
      <c r="F6" s="32">
        <f t="shared" ref="F6:F9" si="0">B6*C6*D6*E6</f>
        <v>0</v>
      </c>
      <c r="G6" s="90"/>
      <c r="H6" s="172"/>
      <c r="I6" s="1"/>
      <c r="J6" s="229" t="s">
        <v>100</v>
      </c>
      <c r="K6" s="230">
        <v>5500</v>
      </c>
    </row>
    <row r="7" spans="1:11" s="34" customFormat="1">
      <c r="A7" s="85" t="s">
        <v>57</v>
      </c>
      <c r="B7" s="32">
        <v>0</v>
      </c>
      <c r="C7" s="87"/>
      <c r="D7" s="173"/>
      <c r="E7" s="87"/>
      <c r="F7" s="32">
        <f>B7*C7*E7</f>
        <v>0</v>
      </c>
      <c r="G7" s="90"/>
      <c r="H7" s="172"/>
      <c r="I7" s="32"/>
      <c r="J7" s="231" t="s">
        <v>101</v>
      </c>
      <c r="K7" s="232">
        <v>6000</v>
      </c>
    </row>
    <row r="8" spans="1:11" s="34" customFormat="1">
      <c r="A8" s="85" t="s">
        <v>58</v>
      </c>
      <c r="B8" s="86"/>
      <c r="C8" s="88"/>
      <c r="D8" s="88"/>
      <c r="E8" s="88"/>
      <c r="F8" s="32">
        <f t="shared" si="0"/>
        <v>0</v>
      </c>
      <c r="G8" s="47" t="s">
        <v>84</v>
      </c>
      <c r="H8" s="32">
        <f>IF(G8="Y",F8*0.33,F8*0.18)</f>
        <v>0</v>
      </c>
      <c r="I8" s="32"/>
      <c r="K8" s="175"/>
    </row>
    <row r="9" spans="1:11" s="34" customFormat="1">
      <c r="A9" s="85" t="s">
        <v>58</v>
      </c>
      <c r="B9" s="86"/>
      <c r="C9" s="88"/>
      <c r="D9" s="88"/>
      <c r="E9" s="88"/>
      <c r="F9" s="32">
        <f t="shared" si="0"/>
        <v>0</v>
      </c>
      <c r="G9" s="47" t="s">
        <v>84</v>
      </c>
      <c r="H9" s="32">
        <f>IF(G9="Y",F9*0.33,F9*0.18)</f>
        <v>0</v>
      </c>
      <c r="I9" s="32"/>
    </row>
    <row r="10" spans="1:11" s="34" customFormat="1">
      <c r="A10" s="85"/>
      <c r="B10" s="86"/>
      <c r="C10" s="88"/>
      <c r="D10" s="88"/>
      <c r="E10" s="88"/>
      <c r="F10" s="32"/>
      <c r="G10" s="47"/>
      <c r="H10" s="32"/>
      <c r="I10" s="32"/>
    </row>
    <row r="11" spans="1:11" ht="15.5">
      <c r="A11" s="111" t="s">
        <v>11</v>
      </c>
      <c r="B11" s="111"/>
      <c r="C11" s="111"/>
      <c r="D11" s="111"/>
      <c r="E11" s="111"/>
      <c r="F11" s="111">
        <f>SUM(F5:F10)</f>
        <v>0</v>
      </c>
      <c r="G11" s="112"/>
      <c r="H11" s="111">
        <f>SUM(H5:H10)</f>
        <v>0</v>
      </c>
      <c r="I11" s="111">
        <f>F11+H11</f>
        <v>0</v>
      </c>
    </row>
    <row r="12" spans="1:11">
      <c r="A12" s="12"/>
      <c r="B12" s="11"/>
      <c r="C12" s="88"/>
      <c r="D12" s="88"/>
      <c r="E12" s="88"/>
      <c r="F12" s="12"/>
      <c r="G12" s="44"/>
      <c r="H12" s="32"/>
      <c r="I12" s="32"/>
    </row>
    <row r="13" spans="1:11" ht="15.5">
      <c r="A13" s="114" t="s">
        <v>6</v>
      </c>
      <c r="B13" s="114"/>
      <c r="C13" s="114"/>
      <c r="D13" s="114"/>
      <c r="E13" s="114"/>
      <c r="F13" s="118"/>
      <c r="G13" s="119"/>
      <c r="H13" s="120"/>
      <c r="I13" s="120"/>
    </row>
    <row r="14" spans="1:11">
      <c r="A14" s="85" t="s">
        <v>95</v>
      </c>
      <c r="B14" s="32">
        <v>10</v>
      </c>
      <c r="C14" s="87">
        <v>20</v>
      </c>
      <c r="D14" s="87"/>
      <c r="E14" s="87"/>
      <c r="F14" s="1">
        <f>B14*C14*D14*E14</f>
        <v>0</v>
      </c>
      <c r="G14" s="90"/>
      <c r="H14" s="172"/>
      <c r="I14" s="32"/>
    </row>
    <row r="15" spans="1:11">
      <c r="A15" s="85" t="s">
        <v>96</v>
      </c>
      <c r="B15" s="32">
        <v>12</v>
      </c>
      <c r="C15" s="87">
        <v>20</v>
      </c>
      <c r="D15" s="87"/>
      <c r="E15" s="87"/>
      <c r="F15" s="32">
        <f t="shared" ref="F15:F18" si="1">B15*C15*D15*E15</f>
        <v>0</v>
      </c>
      <c r="G15" s="90"/>
      <c r="H15" s="172"/>
      <c r="I15" s="32"/>
    </row>
    <row r="16" spans="1:11">
      <c r="A16" s="85" t="s">
        <v>57</v>
      </c>
      <c r="B16" s="32">
        <v>0</v>
      </c>
      <c r="C16" s="87"/>
      <c r="D16" s="173"/>
      <c r="E16" s="87"/>
      <c r="F16" s="32">
        <f>B16*C16*E16</f>
        <v>0</v>
      </c>
      <c r="G16" s="89"/>
      <c r="H16" s="172"/>
      <c r="I16" s="32"/>
      <c r="J16" s="174"/>
    </row>
    <row r="17" spans="1:10">
      <c r="A17" s="85" t="s">
        <v>58</v>
      </c>
      <c r="B17" s="1"/>
      <c r="C17" s="87"/>
      <c r="D17" s="87"/>
      <c r="E17" s="87"/>
      <c r="F17" s="32">
        <f t="shared" si="1"/>
        <v>0</v>
      </c>
      <c r="G17" s="46" t="s">
        <v>84</v>
      </c>
      <c r="H17" s="32">
        <f>IF(G17="Y",F17*0.33,F17*0.18)</f>
        <v>0</v>
      </c>
      <c r="I17" s="32"/>
      <c r="J17" s="175"/>
    </row>
    <row r="18" spans="1:10">
      <c r="A18" s="85" t="s">
        <v>58</v>
      </c>
      <c r="B18" s="32"/>
      <c r="C18" s="87"/>
      <c r="D18" s="87"/>
      <c r="E18" s="87"/>
      <c r="F18" s="32">
        <f t="shared" si="1"/>
        <v>0</v>
      </c>
      <c r="G18" s="46" t="s">
        <v>84</v>
      </c>
      <c r="H18" s="32">
        <f>IF(G18="Y",F18*0.33,F18*0.18)</f>
        <v>0</v>
      </c>
      <c r="I18" s="32"/>
    </row>
    <row r="19" spans="1:10" s="34" customFormat="1">
      <c r="A19"/>
      <c r="B19" s="1"/>
      <c r="C19" s="87"/>
      <c r="D19" s="87"/>
      <c r="E19" s="87"/>
      <c r="F19" s="32"/>
      <c r="G19" s="47"/>
      <c r="H19" s="32"/>
      <c r="I19" s="32"/>
    </row>
    <row r="20" spans="1:10" ht="15.5">
      <c r="A20" s="111" t="s">
        <v>12</v>
      </c>
      <c r="B20" s="111"/>
      <c r="C20" s="111"/>
      <c r="D20" s="111"/>
      <c r="E20" s="111"/>
      <c r="F20" s="111">
        <f>SUM(F14:F19)</f>
        <v>0</v>
      </c>
      <c r="G20" s="113"/>
      <c r="H20" s="111">
        <f>SUM(H14:H19)</f>
        <v>0</v>
      </c>
      <c r="I20" s="111">
        <f t="shared" ref="I20" si="2">F20+H20</f>
        <v>0</v>
      </c>
    </row>
    <row r="21" spans="1:10">
      <c r="C21" s="87"/>
      <c r="D21" s="87"/>
      <c r="E21" s="87"/>
      <c r="F21" s="1"/>
      <c r="G21" s="47"/>
      <c r="H21" s="32"/>
      <c r="I21" s="1"/>
    </row>
    <row r="22" spans="1:10" ht="15.5">
      <c r="A22" s="114" t="s">
        <v>7</v>
      </c>
      <c r="B22" s="118"/>
      <c r="C22" s="121"/>
      <c r="D22" s="121"/>
      <c r="E22" s="121"/>
      <c r="F22" s="122"/>
      <c r="G22" s="123"/>
      <c r="H22" s="120"/>
      <c r="I22" s="120"/>
    </row>
    <row r="23" spans="1:10">
      <c r="A23" s="85" t="s">
        <v>95</v>
      </c>
      <c r="B23" s="32">
        <v>10</v>
      </c>
      <c r="C23" s="87">
        <v>20</v>
      </c>
      <c r="D23" s="87"/>
      <c r="E23" s="87"/>
      <c r="F23" s="32">
        <f>B23*C23*D23*E23</f>
        <v>0</v>
      </c>
      <c r="G23" s="90"/>
      <c r="H23" s="172"/>
    </row>
    <row r="24" spans="1:10">
      <c r="A24" s="85" t="s">
        <v>96</v>
      </c>
      <c r="B24" s="32">
        <v>12</v>
      </c>
      <c r="C24" s="87">
        <v>20</v>
      </c>
      <c r="D24" s="87"/>
      <c r="E24" s="87"/>
      <c r="F24" s="32">
        <f t="shared" ref="F24:F27" si="3">B24*C24*D24*E24</f>
        <v>0</v>
      </c>
      <c r="G24" s="90"/>
      <c r="H24" s="172"/>
      <c r="I24" s="1"/>
    </row>
    <row r="25" spans="1:10">
      <c r="A25" s="85" t="s">
        <v>57</v>
      </c>
      <c r="B25" s="32">
        <v>0</v>
      </c>
      <c r="C25" s="87"/>
      <c r="D25" s="173"/>
      <c r="E25" s="87"/>
      <c r="F25" s="32">
        <f>B25*C25*E25</f>
        <v>0</v>
      </c>
      <c r="G25" s="89"/>
      <c r="H25" s="172"/>
      <c r="I25" s="1"/>
      <c r="J25" s="174"/>
    </row>
    <row r="26" spans="1:10">
      <c r="A26" s="85" t="s">
        <v>58</v>
      </c>
      <c r="B26" s="1"/>
      <c r="C26" s="87"/>
      <c r="D26" s="87"/>
      <c r="E26" s="87"/>
      <c r="F26" s="32">
        <f t="shared" si="3"/>
        <v>0</v>
      </c>
      <c r="G26" s="46" t="s">
        <v>84</v>
      </c>
      <c r="H26" s="32">
        <f>IF(G26="Y",F26*0.33,F26*0.18)</f>
        <v>0</v>
      </c>
      <c r="I26" s="1"/>
      <c r="J26" s="175"/>
    </row>
    <row r="27" spans="1:10">
      <c r="A27" s="85" t="s">
        <v>58</v>
      </c>
      <c r="B27" s="32"/>
      <c r="C27" s="87"/>
      <c r="D27" s="87"/>
      <c r="E27" s="87"/>
      <c r="F27" s="32">
        <f t="shared" si="3"/>
        <v>0</v>
      </c>
      <c r="G27" s="46" t="s">
        <v>84</v>
      </c>
      <c r="H27" s="32">
        <f>IF(G27="Y",F27*0.33,F27*0.18)</f>
        <v>0</v>
      </c>
      <c r="I27" s="1"/>
    </row>
    <row r="28" spans="1:10">
      <c r="B28" s="1"/>
      <c r="C28" s="87"/>
      <c r="D28" s="87"/>
      <c r="E28" s="87"/>
      <c r="F28" s="32"/>
      <c r="G28" s="47"/>
      <c r="H28" s="32"/>
      <c r="I28" s="32"/>
    </row>
    <row r="29" spans="1:10" ht="15.5">
      <c r="A29" s="111" t="s">
        <v>13</v>
      </c>
      <c r="B29" s="111"/>
      <c r="C29" s="111"/>
      <c r="D29" s="111"/>
      <c r="E29" s="111"/>
      <c r="F29" s="111">
        <f>SUM(F23:F28)</f>
        <v>0</v>
      </c>
      <c r="G29" s="111"/>
      <c r="H29" s="111">
        <f>SUM(H23:H28)</f>
        <v>0</v>
      </c>
      <c r="I29" s="111">
        <f>F29+H29</f>
        <v>0</v>
      </c>
      <c r="J29" s="45"/>
    </row>
    <row r="30" spans="1:10">
      <c r="C30" s="87"/>
      <c r="D30" s="87"/>
      <c r="E30" s="87"/>
      <c r="F30" s="1"/>
      <c r="G30" s="47"/>
      <c r="H30" s="32"/>
      <c r="I30" s="45"/>
      <c r="J30" s="45"/>
    </row>
    <row r="31" spans="1:10">
      <c r="A31" s="34"/>
      <c r="B31" s="34"/>
      <c r="C31" s="87"/>
      <c r="D31" s="87"/>
      <c r="F31" s="34"/>
      <c r="H31" s="32"/>
      <c r="I31" s="34"/>
    </row>
  </sheetData>
  <phoneticPr fontId="0" type="noConversion"/>
  <pageMargins left="0.75" right="0.75" top="1" bottom="1" header="0.5" footer="0.5"/>
  <pageSetup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8"/>
  <sheetViews>
    <sheetView workbookViewId="0">
      <selection activeCell="A4" sqref="A4"/>
    </sheetView>
  </sheetViews>
  <sheetFormatPr defaultColWidth="8.86328125" defaultRowHeight="13"/>
  <cols>
    <col min="1" max="1" width="25.453125" customWidth="1"/>
    <col min="2" max="2" width="15.453125" customWidth="1"/>
    <col min="3" max="3" width="12.453125" customWidth="1"/>
    <col min="4" max="4" width="17.86328125" customWidth="1"/>
    <col min="5" max="5" width="4.08984375" customWidth="1"/>
    <col min="6" max="6" width="27.86328125" customWidth="1"/>
  </cols>
  <sheetData>
    <row r="1" spans="1:6" ht="15.25">
      <c r="A1" s="171" t="s">
        <v>64</v>
      </c>
      <c r="B1" s="154"/>
      <c r="C1" s="154"/>
      <c r="D1" s="154"/>
      <c r="E1" s="154"/>
      <c r="F1" s="154"/>
    </row>
    <row r="2" spans="1:6" ht="15.5">
      <c r="A2" s="222" t="s">
        <v>65</v>
      </c>
      <c r="B2" s="128" t="s">
        <v>27</v>
      </c>
      <c r="C2" s="128" t="s">
        <v>35</v>
      </c>
      <c r="D2" s="128" t="s">
        <v>18</v>
      </c>
      <c r="F2" s="33" t="s">
        <v>52</v>
      </c>
    </row>
    <row r="3" spans="1:6">
      <c r="A3" s="124" t="s">
        <v>4</v>
      </c>
      <c r="B3" s="117"/>
      <c r="C3" s="117"/>
      <c r="D3" s="125"/>
    </row>
    <row r="4" spans="1:6">
      <c r="A4" s="39"/>
      <c r="B4" s="49"/>
      <c r="C4" s="39"/>
      <c r="D4" s="35">
        <f>B4*C4</f>
        <v>0</v>
      </c>
    </row>
    <row r="5" spans="1:6">
      <c r="A5" s="39"/>
      <c r="B5" s="49"/>
      <c r="C5" s="39"/>
      <c r="D5" s="35">
        <f>B5*C5</f>
        <v>0</v>
      </c>
    </row>
    <row r="6" spans="1:6">
      <c r="A6" s="132" t="s">
        <v>11</v>
      </c>
      <c r="B6" s="168"/>
      <c r="C6" s="169"/>
      <c r="D6" s="133">
        <f>SUM(D4:D5)</f>
        <v>0</v>
      </c>
    </row>
    <row r="7" spans="1:6">
      <c r="A7" s="34"/>
      <c r="B7" s="49"/>
      <c r="C7" s="39"/>
      <c r="D7" s="34"/>
    </row>
    <row r="8" spans="1:6">
      <c r="A8" s="124" t="s">
        <v>6</v>
      </c>
      <c r="B8" s="161"/>
      <c r="C8" s="162"/>
      <c r="D8" s="125"/>
    </row>
    <row r="9" spans="1:6">
      <c r="A9" s="33"/>
      <c r="B9" s="49"/>
      <c r="C9" s="39"/>
      <c r="D9" s="35">
        <f>B9*C9</f>
        <v>0</v>
      </c>
    </row>
    <row r="10" spans="1:6">
      <c r="A10" s="33"/>
      <c r="B10" s="49"/>
      <c r="C10" s="39"/>
      <c r="D10" s="35">
        <f>B10*C10</f>
        <v>0</v>
      </c>
    </row>
    <row r="11" spans="1:6">
      <c r="A11" s="132" t="s">
        <v>12</v>
      </c>
      <c r="B11" s="168"/>
      <c r="C11" s="169"/>
      <c r="D11" s="133">
        <f>SUM(D9:D10)</f>
        <v>0</v>
      </c>
    </row>
    <row r="12" spans="1:6">
      <c r="A12" s="34"/>
      <c r="B12" s="49"/>
      <c r="C12" s="39"/>
      <c r="D12" s="34"/>
    </row>
    <row r="13" spans="1:6">
      <c r="A13" s="124" t="s">
        <v>7</v>
      </c>
      <c r="B13" s="161"/>
      <c r="C13" s="162"/>
      <c r="D13" s="125"/>
    </row>
    <row r="14" spans="1:6">
      <c r="A14" s="33"/>
      <c r="B14" s="49"/>
      <c r="C14" s="39"/>
      <c r="D14" s="35">
        <f>B14*C14</f>
        <v>0</v>
      </c>
    </row>
    <row r="15" spans="1:6">
      <c r="A15" s="33"/>
      <c r="B15" s="49"/>
      <c r="C15" s="39"/>
      <c r="D15" s="35">
        <f>B15*C15</f>
        <v>0</v>
      </c>
    </row>
    <row r="16" spans="1:6">
      <c r="A16" s="132" t="s">
        <v>13</v>
      </c>
      <c r="B16" s="168"/>
      <c r="C16" s="169"/>
      <c r="D16" s="133">
        <f>SUM(D14:D15)</f>
        <v>0</v>
      </c>
    </row>
    <row r="17" spans="1:4">
      <c r="A17" s="34"/>
      <c r="B17" s="49"/>
      <c r="C17" s="39"/>
      <c r="D17" s="34"/>
    </row>
    <row r="19" spans="1:4" ht="15.5">
      <c r="A19" s="222" t="s">
        <v>66</v>
      </c>
      <c r="B19" s="128" t="s">
        <v>27</v>
      </c>
      <c r="C19" s="128" t="s">
        <v>35</v>
      </c>
      <c r="D19" s="128" t="s">
        <v>18</v>
      </c>
    </row>
    <row r="20" spans="1:4">
      <c r="A20" s="124" t="s">
        <v>4</v>
      </c>
      <c r="B20" s="117"/>
      <c r="C20" s="117"/>
      <c r="D20" s="125"/>
    </row>
    <row r="21" spans="1:4">
      <c r="A21" s="39"/>
      <c r="B21" s="49"/>
      <c r="C21" s="39"/>
      <c r="D21" s="35">
        <f>B21*C21</f>
        <v>0</v>
      </c>
    </row>
    <row r="22" spans="1:4">
      <c r="A22" s="39"/>
      <c r="B22" s="49"/>
      <c r="C22" s="39"/>
      <c r="D22" s="35">
        <f>B22*C22</f>
        <v>0</v>
      </c>
    </row>
    <row r="23" spans="1:4">
      <c r="A23" s="132" t="s">
        <v>11</v>
      </c>
      <c r="B23" s="168"/>
      <c r="C23" s="169"/>
      <c r="D23" s="133">
        <f>SUM(D21:D22)</f>
        <v>0</v>
      </c>
    </row>
    <row r="24" spans="1:4">
      <c r="A24" s="34"/>
      <c r="B24" s="49"/>
      <c r="C24" s="39"/>
      <c r="D24" s="34"/>
    </row>
    <row r="25" spans="1:4">
      <c r="A25" s="124" t="s">
        <v>6</v>
      </c>
      <c r="B25" s="161"/>
      <c r="C25" s="162"/>
      <c r="D25" s="125"/>
    </row>
    <row r="26" spans="1:4">
      <c r="A26" s="33"/>
      <c r="B26" s="49"/>
      <c r="C26" s="39"/>
      <c r="D26" s="35">
        <f>B26*C26</f>
        <v>0</v>
      </c>
    </row>
    <row r="27" spans="1:4">
      <c r="A27" s="33"/>
      <c r="B27" s="49"/>
      <c r="C27" s="39"/>
      <c r="D27" s="35">
        <f>B27*C27</f>
        <v>0</v>
      </c>
    </row>
    <row r="28" spans="1:4">
      <c r="A28" s="132" t="s">
        <v>12</v>
      </c>
      <c r="B28" s="168"/>
      <c r="C28" s="169"/>
      <c r="D28" s="133">
        <f>SUM(D26:D27)</f>
        <v>0</v>
      </c>
    </row>
    <row r="29" spans="1:4">
      <c r="A29" s="34"/>
      <c r="B29" s="49"/>
      <c r="C29" s="39"/>
      <c r="D29" s="34"/>
    </row>
    <row r="30" spans="1:4">
      <c r="A30" s="124" t="s">
        <v>7</v>
      </c>
      <c r="B30" s="161"/>
      <c r="C30" s="162"/>
      <c r="D30" s="125"/>
    </row>
    <row r="31" spans="1:4">
      <c r="A31" s="33"/>
      <c r="B31" s="49"/>
      <c r="C31" s="39"/>
      <c r="D31" s="35">
        <f>B31*C31</f>
        <v>0</v>
      </c>
    </row>
    <row r="32" spans="1:4">
      <c r="A32" s="33"/>
      <c r="B32" s="49"/>
      <c r="C32" s="39"/>
      <c r="D32" s="35">
        <f>B32*C32</f>
        <v>0</v>
      </c>
    </row>
    <row r="33" spans="1:4">
      <c r="A33" s="132" t="s">
        <v>13</v>
      </c>
      <c r="B33" s="168"/>
      <c r="C33" s="169"/>
      <c r="D33" s="133">
        <f>SUM(D31:D32)</f>
        <v>0</v>
      </c>
    </row>
    <row r="34" spans="1:4">
      <c r="A34" s="34"/>
      <c r="B34" s="49"/>
      <c r="C34" s="39"/>
      <c r="D34" s="34"/>
    </row>
    <row r="36" spans="1:4" ht="15.5">
      <c r="A36" s="222" t="s">
        <v>67</v>
      </c>
      <c r="B36" s="128" t="s">
        <v>27</v>
      </c>
      <c r="C36" s="128" t="s">
        <v>35</v>
      </c>
      <c r="D36" s="128" t="s">
        <v>18</v>
      </c>
    </row>
    <row r="37" spans="1:4">
      <c r="A37" s="124" t="s">
        <v>4</v>
      </c>
      <c r="B37" s="117"/>
      <c r="C37" s="117"/>
      <c r="D37" s="125"/>
    </row>
    <row r="38" spans="1:4">
      <c r="A38" s="39"/>
      <c r="B38" s="49"/>
      <c r="C38" s="39"/>
      <c r="D38" s="35">
        <f>B38*C38</f>
        <v>0</v>
      </c>
    </row>
    <row r="39" spans="1:4">
      <c r="A39" s="39"/>
      <c r="B39" s="49"/>
      <c r="C39" s="39"/>
      <c r="D39" s="35">
        <f>B39*C39</f>
        <v>0</v>
      </c>
    </row>
    <row r="40" spans="1:4">
      <c r="A40" s="132" t="s">
        <v>11</v>
      </c>
      <c r="B40" s="168"/>
      <c r="C40" s="169"/>
      <c r="D40" s="133">
        <f>SUM(D38:D39)</f>
        <v>0</v>
      </c>
    </row>
    <row r="41" spans="1:4">
      <c r="A41" s="34"/>
      <c r="B41" s="49"/>
      <c r="C41" s="39"/>
      <c r="D41" s="34"/>
    </row>
    <row r="42" spans="1:4">
      <c r="A42" s="124" t="s">
        <v>6</v>
      </c>
      <c r="B42" s="161"/>
      <c r="C42" s="162"/>
      <c r="D42" s="125"/>
    </row>
    <row r="43" spans="1:4">
      <c r="A43" s="33"/>
      <c r="B43" s="49"/>
      <c r="C43" s="39"/>
      <c r="D43" s="35">
        <f>B43*C43</f>
        <v>0</v>
      </c>
    </row>
    <row r="44" spans="1:4">
      <c r="A44" s="33"/>
      <c r="B44" s="49"/>
      <c r="C44" s="39"/>
      <c r="D44" s="35">
        <f>B44*C44</f>
        <v>0</v>
      </c>
    </row>
    <row r="45" spans="1:4">
      <c r="A45" s="132" t="s">
        <v>12</v>
      </c>
      <c r="B45" s="168"/>
      <c r="C45" s="169"/>
      <c r="D45" s="133">
        <f>SUM(D43:D44)</f>
        <v>0</v>
      </c>
    </row>
    <row r="46" spans="1:4">
      <c r="A46" s="34"/>
      <c r="B46" s="49"/>
      <c r="C46" s="39"/>
      <c r="D46" s="34"/>
    </row>
    <row r="47" spans="1:4">
      <c r="A47" s="124" t="s">
        <v>7</v>
      </c>
      <c r="B47" s="161"/>
      <c r="C47" s="162"/>
      <c r="D47" s="125"/>
    </row>
    <row r="48" spans="1:4">
      <c r="A48" s="33"/>
      <c r="B48" s="49"/>
      <c r="C48" s="39"/>
      <c r="D48" s="35">
        <f>B48*C48</f>
        <v>0</v>
      </c>
    </row>
    <row r="49" spans="1:4">
      <c r="A49" s="33"/>
      <c r="B49" s="49"/>
      <c r="C49" s="39"/>
      <c r="D49" s="35">
        <f>B49*C49</f>
        <v>0</v>
      </c>
    </row>
    <row r="50" spans="1:4">
      <c r="A50" s="132" t="s">
        <v>13</v>
      </c>
      <c r="B50" s="168"/>
      <c r="C50" s="169"/>
      <c r="D50" s="133">
        <f>SUM(D48:D49)</f>
        <v>0</v>
      </c>
    </row>
    <row r="51" spans="1:4">
      <c r="A51" s="34"/>
      <c r="B51" s="49"/>
      <c r="C51" s="39"/>
      <c r="D51" s="34"/>
    </row>
    <row r="53" spans="1:4" ht="15.5">
      <c r="A53" s="222" t="s">
        <v>58</v>
      </c>
      <c r="B53" s="128" t="s">
        <v>27</v>
      </c>
      <c r="C53" s="128" t="s">
        <v>35</v>
      </c>
      <c r="D53" s="128" t="s">
        <v>18</v>
      </c>
    </row>
    <row r="54" spans="1:4">
      <c r="A54" s="124" t="s">
        <v>4</v>
      </c>
      <c r="B54" s="117"/>
      <c r="C54" s="117"/>
      <c r="D54" s="125"/>
    </row>
    <row r="55" spans="1:4">
      <c r="A55" s="39"/>
      <c r="B55" s="49"/>
      <c r="C55" s="39"/>
      <c r="D55" s="35">
        <f>B55*C55</f>
        <v>0</v>
      </c>
    </row>
    <row r="56" spans="1:4">
      <c r="A56" s="39"/>
      <c r="B56" s="49"/>
      <c r="C56" s="39"/>
      <c r="D56" s="35">
        <f>B56*C56</f>
        <v>0</v>
      </c>
    </row>
    <row r="57" spans="1:4">
      <c r="A57" s="132" t="s">
        <v>11</v>
      </c>
      <c r="B57" s="168"/>
      <c r="C57" s="169"/>
      <c r="D57" s="133">
        <f>SUM(D55:D56)</f>
        <v>0</v>
      </c>
    </row>
    <row r="58" spans="1:4">
      <c r="A58" s="34"/>
      <c r="B58" s="49"/>
      <c r="C58" s="39"/>
      <c r="D58" s="34"/>
    </row>
    <row r="59" spans="1:4">
      <c r="A59" s="124" t="s">
        <v>6</v>
      </c>
      <c r="B59" s="161"/>
      <c r="C59" s="162"/>
      <c r="D59" s="125"/>
    </row>
    <row r="60" spans="1:4">
      <c r="A60" s="33"/>
      <c r="B60" s="49"/>
      <c r="C60" s="39"/>
      <c r="D60" s="35">
        <f>B60*C60</f>
        <v>0</v>
      </c>
    </row>
    <row r="61" spans="1:4">
      <c r="A61" s="33"/>
      <c r="B61" s="49"/>
      <c r="C61" s="39"/>
      <c r="D61" s="35">
        <f>B61*C61</f>
        <v>0</v>
      </c>
    </row>
    <row r="62" spans="1:4">
      <c r="A62" s="132" t="s">
        <v>12</v>
      </c>
      <c r="B62" s="168"/>
      <c r="C62" s="169"/>
      <c r="D62" s="133">
        <f>SUM(D60:D61)</f>
        <v>0</v>
      </c>
    </row>
    <row r="63" spans="1:4">
      <c r="A63" s="34"/>
      <c r="B63" s="49"/>
      <c r="C63" s="39"/>
      <c r="D63" s="34"/>
    </row>
    <row r="64" spans="1:4">
      <c r="A64" s="124" t="s">
        <v>7</v>
      </c>
      <c r="B64" s="161"/>
      <c r="C64" s="162"/>
      <c r="D64" s="125"/>
    </row>
    <row r="65" spans="1:4">
      <c r="A65" s="33"/>
      <c r="B65" s="49"/>
      <c r="C65" s="39"/>
      <c r="D65" s="35">
        <f>B65*C65</f>
        <v>0</v>
      </c>
    </row>
    <row r="66" spans="1:4">
      <c r="A66" s="33"/>
      <c r="B66" s="49"/>
      <c r="C66" s="39"/>
      <c r="D66" s="35">
        <f>B66*C66</f>
        <v>0</v>
      </c>
    </row>
    <row r="67" spans="1:4">
      <c r="A67" s="132" t="s">
        <v>13</v>
      </c>
      <c r="B67" s="168"/>
      <c r="C67" s="169"/>
      <c r="D67" s="133">
        <f>SUM(D65:D66)</f>
        <v>0</v>
      </c>
    </row>
    <row r="68" spans="1:4">
      <c r="A68" s="34"/>
      <c r="B68" s="49"/>
      <c r="C68" s="39"/>
      <c r="D68" s="34"/>
    </row>
  </sheetData>
  <phoneticPr fontId="0" type="noConversion"/>
  <pageMargins left="0.75" right="0.75" top="1" bottom="1" header="0.5" footer="0.5"/>
  <pageSetup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33"/>
  <sheetViews>
    <sheetView topLeftCell="A112" workbookViewId="0">
      <selection activeCell="E127" sqref="E127:E129"/>
    </sheetView>
  </sheetViews>
  <sheetFormatPr defaultColWidth="8.86328125" defaultRowHeight="13"/>
  <cols>
    <col min="1" max="1" width="20.453125" customWidth="1"/>
    <col min="2" max="2" width="12.453125" customWidth="1"/>
    <col min="3" max="3" width="15.31640625" customWidth="1"/>
    <col min="4" max="4" width="15.6796875" customWidth="1"/>
    <col min="5" max="5" width="24.86328125" customWidth="1"/>
    <col min="6" max="6" width="45.6796875" customWidth="1"/>
  </cols>
  <sheetData>
    <row r="1" spans="1:6" ht="15.5">
      <c r="A1" s="170" t="s">
        <v>82</v>
      </c>
      <c r="B1" s="154"/>
      <c r="C1" s="154"/>
      <c r="D1" s="154"/>
      <c r="E1" s="154"/>
      <c r="F1" s="154"/>
    </row>
    <row r="2" spans="1:6">
      <c r="A2" s="11" t="s">
        <v>26</v>
      </c>
      <c r="B2" s="11" t="s">
        <v>27</v>
      </c>
      <c r="C2" s="11" t="s">
        <v>35</v>
      </c>
      <c r="D2" s="11" t="s">
        <v>18</v>
      </c>
      <c r="F2" s="33" t="s">
        <v>52</v>
      </c>
    </row>
    <row r="3" spans="1:6">
      <c r="A3" s="124" t="s">
        <v>4</v>
      </c>
      <c r="B3" s="129"/>
      <c r="C3" s="117"/>
      <c r="D3" s="125"/>
      <c r="F3" s="131" t="s">
        <v>83</v>
      </c>
    </row>
    <row r="4" spans="1:6">
      <c r="A4" s="99"/>
      <c r="B4" s="30"/>
      <c r="C4" s="48"/>
      <c r="D4" s="21">
        <f>B4*C4</f>
        <v>0</v>
      </c>
    </row>
    <row r="5" spans="1:6">
      <c r="A5" s="11"/>
      <c r="B5" s="30"/>
      <c r="C5" s="48"/>
      <c r="D5" s="21">
        <f>B5*C5</f>
        <v>0</v>
      </c>
    </row>
    <row r="6" spans="1:6">
      <c r="A6" s="11"/>
      <c r="B6" s="30"/>
      <c r="C6" s="48"/>
      <c r="D6" s="21">
        <f>B6*C6</f>
        <v>0</v>
      </c>
      <c r="F6" s="99"/>
    </row>
    <row r="7" spans="1:6" s="34" customFormat="1">
      <c r="A7" s="33"/>
      <c r="B7" s="30"/>
      <c r="C7" s="48"/>
      <c r="D7" s="35">
        <f>B7*C7</f>
        <v>0</v>
      </c>
      <c r="F7" s="99"/>
    </row>
    <row r="8" spans="1:6">
      <c r="A8" s="132" t="s">
        <v>11</v>
      </c>
      <c r="B8" s="133"/>
      <c r="C8" s="134"/>
      <c r="D8" s="133">
        <f>SUM(D4:D7)</f>
        <v>0</v>
      </c>
    </row>
    <row r="9" spans="1:6">
      <c r="A9" s="11"/>
      <c r="B9" s="30"/>
      <c r="C9" s="48"/>
      <c r="D9" s="11"/>
    </row>
    <row r="10" spans="1:6">
      <c r="A10" s="124" t="s">
        <v>6</v>
      </c>
      <c r="B10" s="129"/>
      <c r="C10" s="130"/>
      <c r="D10" s="125"/>
    </row>
    <row r="11" spans="1:6">
      <c r="A11" s="33"/>
      <c r="B11" s="30"/>
      <c r="C11" s="48"/>
      <c r="D11" s="21">
        <f>B11*C11</f>
        <v>0</v>
      </c>
    </row>
    <row r="12" spans="1:6">
      <c r="A12" s="33"/>
      <c r="B12" s="30"/>
      <c r="C12" s="48"/>
      <c r="D12" s="21">
        <f>B12*C12</f>
        <v>0</v>
      </c>
    </row>
    <row r="13" spans="1:6">
      <c r="B13" s="30"/>
      <c r="C13" s="48"/>
      <c r="D13" s="21">
        <f>B13*C13</f>
        <v>0</v>
      </c>
    </row>
    <row r="14" spans="1:6">
      <c r="A14" s="132" t="s">
        <v>12</v>
      </c>
      <c r="B14" s="133"/>
      <c r="C14" s="134"/>
      <c r="D14" s="133">
        <f>SUM(D11:D13)</f>
        <v>0</v>
      </c>
    </row>
    <row r="15" spans="1:6">
      <c r="B15" s="30"/>
      <c r="C15" s="48"/>
      <c r="D15" s="21"/>
    </row>
    <row r="16" spans="1:6">
      <c r="A16" s="124" t="s">
        <v>7</v>
      </c>
      <c r="B16" s="129"/>
      <c r="C16" s="130"/>
      <c r="D16" s="125"/>
    </row>
    <row r="17" spans="1:6">
      <c r="A17" s="33"/>
      <c r="B17" s="30"/>
      <c r="C17" s="48"/>
      <c r="D17" s="21">
        <f>B17*C17</f>
        <v>0</v>
      </c>
    </row>
    <row r="18" spans="1:6">
      <c r="A18" s="33"/>
      <c r="B18" s="30"/>
      <c r="C18" s="48"/>
      <c r="D18" s="35">
        <f>B18*C18</f>
        <v>0</v>
      </c>
    </row>
    <row r="19" spans="1:6">
      <c r="B19" s="30"/>
      <c r="C19" s="48"/>
      <c r="D19" s="21">
        <f>B19*C19</f>
        <v>0</v>
      </c>
    </row>
    <row r="20" spans="1:6">
      <c r="A20" s="132" t="s">
        <v>13</v>
      </c>
      <c r="B20" s="133"/>
      <c r="C20" s="134"/>
      <c r="D20" s="133">
        <f>SUM(D17:D19)</f>
        <v>0</v>
      </c>
    </row>
    <row r="21" spans="1:6">
      <c r="B21" s="30"/>
      <c r="C21" s="48"/>
      <c r="D21" s="21"/>
    </row>
    <row r="22" spans="1:6" s="34" customFormat="1">
      <c r="A22" s="33"/>
      <c r="B22" s="35"/>
      <c r="D22" s="30"/>
    </row>
    <row r="24" spans="1:6" ht="15.25">
      <c r="A24" s="171" t="s">
        <v>19</v>
      </c>
      <c r="B24" s="154"/>
      <c r="C24" s="154"/>
      <c r="D24" s="156"/>
      <c r="E24" s="154"/>
      <c r="F24" s="154"/>
    </row>
    <row r="25" spans="1:6">
      <c r="A25" s="11" t="s">
        <v>26</v>
      </c>
      <c r="B25" s="11" t="s">
        <v>27</v>
      </c>
      <c r="C25" s="11" t="s">
        <v>35</v>
      </c>
      <c r="D25" s="11" t="s">
        <v>18</v>
      </c>
      <c r="F25" s="33" t="s">
        <v>52</v>
      </c>
    </row>
    <row r="26" spans="1:6">
      <c r="A26" s="124" t="s">
        <v>4</v>
      </c>
      <c r="B26" s="159"/>
      <c r="C26" s="117"/>
      <c r="D26" s="125"/>
      <c r="E26" s="163"/>
    </row>
    <row r="27" spans="1:6">
      <c r="A27" s="36"/>
      <c r="B27" s="237"/>
      <c r="C27" s="36"/>
      <c r="D27" s="21">
        <f>B27*C27</f>
        <v>0</v>
      </c>
      <c r="E27" s="163"/>
      <c r="F27" s="45" t="s">
        <v>59</v>
      </c>
    </row>
    <row r="28" spans="1:6">
      <c r="A28" s="36"/>
      <c r="B28" s="237"/>
      <c r="C28" s="36"/>
      <c r="D28" s="21">
        <f>B28*C28</f>
        <v>0</v>
      </c>
      <c r="E28" s="163"/>
      <c r="F28" s="45" t="s">
        <v>60</v>
      </c>
    </row>
    <row r="29" spans="1:6">
      <c r="A29" s="36"/>
      <c r="B29" s="237"/>
      <c r="C29" s="36"/>
      <c r="D29" s="21">
        <f>B29*C29</f>
        <v>0</v>
      </c>
      <c r="E29" s="163"/>
    </row>
    <row r="30" spans="1:6">
      <c r="A30" s="132" t="s">
        <v>11</v>
      </c>
      <c r="B30" s="238"/>
      <c r="C30" s="166"/>
      <c r="D30" s="167">
        <f>SUM(D27:D29)</f>
        <v>0</v>
      </c>
      <c r="E30" s="163"/>
    </row>
    <row r="31" spans="1:6">
      <c r="B31" s="237"/>
      <c r="C31" s="36"/>
      <c r="E31" s="163"/>
    </row>
    <row r="32" spans="1:6">
      <c r="A32" s="124" t="s">
        <v>6</v>
      </c>
      <c r="B32" s="239"/>
      <c r="C32" s="160"/>
      <c r="D32" s="125"/>
      <c r="E32" s="163"/>
    </row>
    <row r="33" spans="1:6">
      <c r="A33" s="36"/>
      <c r="B33" s="237"/>
      <c r="C33" s="36"/>
      <c r="D33" s="21">
        <f>B33*C33</f>
        <v>0</v>
      </c>
      <c r="E33" s="163"/>
    </row>
    <row r="34" spans="1:6">
      <c r="A34" s="36"/>
      <c r="B34" s="237"/>
      <c r="C34" s="36"/>
      <c r="D34" s="21">
        <f>B34*C34</f>
        <v>0</v>
      </c>
      <c r="E34" s="163"/>
    </row>
    <row r="35" spans="1:6">
      <c r="A35" s="37"/>
      <c r="B35" s="237"/>
      <c r="C35" s="36"/>
      <c r="D35" s="21">
        <f>B35*C35</f>
        <v>0</v>
      </c>
      <c r="E35" s="163"/>
    </row>
    <row r="36" spans="1:6">
      <c r="A36" s="132" t="s">
        <v>12</v>
      </c>
      <c r="B36" s="238"/>
      <c r="C36" s="166"/>
      <c r="D36" s="167">
        <f>SUM(D33:D35)</f>
        <v>0</v>
      </c>
      <c r="E36" s="163"/>
    </row>
    <row r="37" spans="1:6">
      <c r="B37" s="237"/>
      <c r="C37" s="36"/>
      <c r="E37" s="163"/>
    </row>
    <row r="38" spans="1:6">
      <c r="A38" s="124" t="s">
        <v>7</v>
      </c>
      <c r="B38" s="239"/>
      <c r="C38" s="160"/>
      <c r="D38" s="125"/>
      <c r="E38" s="163"/>
    </row>
    <row r="39" spans="1:6">
      <c r="A39" s="36"/>
      <c r="B39" s="237"/>
      <c r="C39" s="36"/>
      <c r="D39" s="21">
        <f>B39*C39</f>
        <v>0</v>
      </c>
      <c r="E39" s="163"/>
    </row>
    <row r="40" spans="1:6">
      <c r="A40" s="36"/>
      <c r="B40" s="237"/>
      <c r="C40" s="36"/>
      <c r="D40" s="21">
        <f>B40*C40</f>
        <v>0</v>
      </c>
      <c r="E40" s="163"/>
    </row>
    <row r="41" spans="1:6">
      <c r="A41" s="38"/>
      <c r="B41" s="237"/>
      <c r="C41" s="36"/>
      <c r="D41" s="21">
        <f>B41*C41</f>
        <v>0</v>
      </c>
      <c r="E41" s="163"/>
    </row>
    <row r="42" spans="1:6">
      <c r="A42" s="132" t="s">
        <v>13</v>
      </c>
      <c r="B42" s="238"/>
      <c r="C42" s="166"/>
      <c r="D42" s="167">
        <f>SUM(D39:D41)</f>
        <v>0</v>
      </c>
      <c r="E42" s="163"/>
    </row>
    <row r="43" spans="1:6">
      <c r="B43" s="237"/>
      <c r="C43" s="36"/>
      <c r="E43" s="163"/>
    </row>
    <row r="44" spans="1:6" s="34" customFormat="1">
      <c r="A44" s="212"/>
      <c r="B44" s="240"/>
      <c r="C44" s="214"/>
      <c r="D44" s="215"/>
      <c r="E44" s="163"/>
    </row>
    <row r="45" spans="1:6" s="34" customFormat="1">
      <c r="A45" s="212"/>
      <c r="B45" s="213"/>
      <c r="C45" s="214"/>
      <c r="D45" s="215"/>
      <c r="E45" s="163"/>
    </row>
    <row r="46" spans="1:6" ht="15.5">
      <c r="A46" s="170" t="s">
        <v>29</v>
      </c>
      <c r="B46" s="154"/>
      <c r="C46" s="155"/>
      <c r="D46" s="156"/>
      <c r="E46" s="154"/>
      <c r="F46" s="154"/>
    </row>
    <row r="47" spans="1:6">
      <c r="A47" s="11" t="s">
        <v>26</v>
      </c>
      <c r="B47" s="11" t="s">
        <v>27</v>
      </c>
      <c r="C47" s="11" t="s">
        <v>35</v>
      </c>
      <c r="D47" s="11" t="s">
        <v>18</v>
      </c>
      <c r="F47" s="33" t="s">
        <v>52</v>
      </c>
    </row>
    <row r="48" spans="1:6">
      <c r="A48" s="124" t="s">
        <v>4</v>
      </c>
      <c r="B48" s="117"/>
      <c r="C48" s="117"/>
      <c r="D48" s="125"/>
      <c r="E48" s="163"/>
    </row>
    <row r="49" spans="1:6" ht="14.25">
      <c r="A49" s="107"/>
      <c r="B49" s="30"/>
      <c r="C49" s="33"/>
      <c r="D49" s="21">
        <f>B49*C49</f>
        <v>0</v>
      </c>
      <c r="E49" s="163"/>
      <c r="F49" s="106"/>
    </row>
    <row r="50" spans="1:6" ht="14.25">
      <c r="A50" s="11"/>
      <c r="B50" s="30"/>
      <c r="C50" s="11"/>
      <c r="D50" s="21">
        <f>B50*C50</f>
        <v>0</v>
      </c>
      <c r="E50" s="163"/>
      <c r="F50" s="106"/>
    </row>
    <row r="51" spans="1:6">
      <c r="A51" s="11"/>
      <c r="B51" s="30"/>
      <c r="C51" s="33"/>
      <c r="D51" s="21">
        <f>B51*C51</f>
        <v>0</v>
      </c>
      <c r="E51" s="163"/>
    </row>
    <row r="52" spans="1:6">
      <c r="A52" s="132" t="s">
        <v>11</v>
      </c>
      <c r="B52" s="133"/>
      <c r="C52" s="132"/>
      <c r="D52" s="133">
        <f>SUM(D49:D51)</f>
        <v>0</v>
      </c>
      <c r="E52" s="163"/>
    </row>
    <row r="53" spans="1:6">
      <c r="A53" s="11"/>
      <c r="B53" s="30"/>
      <c r="C53" s="33"/>
      <c r="D53" s="11"/>
      <c r="E53" s="163"/>
    </row>
    <row r="54" spans="1:6">
      <c r="A54" s="124" t="s">
        <v>6</v>
      </c>
      <c r="B54" s="129"/>
      <c r="C54" s="117"/>
      <c r="D54" s="125"/>
      <c r="E54" s="163"/>
    </row>
    <row r="55" spans="1:6">
      <c r="A55" s="107"/>
      <c r="B55" s="30"/>
      <c r="C55" s="33"/>
      <c r="D55" s="21">
        <f>B55*C55</f>
        <v>0</v>
      </c>
      <c r="E55" s="163"/>
    </row>
    <row r="56" spans="1:6">
      <c r="A56" s="33"/>
      <c r="B56" s="30"/>
      <c r="C56" s="33"/>
      <c r="D56" s="21">
        <f>B56*C56</f>
        <v>0</v>
      </c>
      <c r="E56" s="163"/>
    </row>
    <row r="57" spans="1:6">
      <c r="A57" s="33"/>
      <c r="B57" s="30"/>
      <c r="C57" s="33"/>
      <c r="D57" s="21">
        <f>B57*C57</f>
        <v>0</v>
      </c>
      <c r="E57" s="163"/>
    </row>
    <row r="58" spans="1:6">
      <c r="A58" s="132" t="s">
        <v>12</v>
      </c>
      <c r="B58" s="133"/>
      <c r="C58" s="132"/>
      <c r="D58" s="133">
        <f>SUM(D55:D57)</f>
        <v>0</v>
      </c>
      <c r="E58" s="163"/>
    </row>
    <row r="59" spans="1:6">
      <c r="B59" s="30"/>
      <c r="C59" s="33"/>
      <c r="D59" s="21"/>
      <c r="E59" s="163"/>
    </row>
    <row r="60" spans="1:6">
      <c r="A60" s="124" t="s">
        <v>7</v>
      </c>
      <c r="B60" s="129"/>
      <c r="C60" s="117"/>
      <c r="D60" s="125"/>
      <c r="E60" s="163"/>
    </row>
    <row r="61" spans="1:6">
      <c r="A61" s="107"/>
      <c r="B61" s="30"/>
      <c r="C61" s="33"/>
      <c r="D61" s="21">
        <f>B61*C61</f>
        <v>0</v>
      </c>
      <c r="E61" s="163"/>
    </row>
    <row r="62" spans="1:6">
      <c r="A62" s="33"/>
      <c r="B62" s="30"/>
      <c r="C62" s="33"/>
      <c r="D62" s="21">
        <f>B62*C62</f>
        <v>0</v>
      </c>
      <c r="E62" s="163"/>
    </row>
    <row r="63" spans="1:6">
      <c r="A63" s="33"/>
      <c r="B63" s="30"/>
      <c r="C63" s="33"/>
      <c r="D63" s="21">
        <f>B63*C63</f>
        <v>0</v>
      </c>
      <c r="E63" s="163"/>
    </row>
    <row r="64" spans="1:6">
      <c r="A64" s="132" t="s">
        <v>13</v>
      </c>
      <c r="B64" s="133"/>
      <c r="C64" s="132"/>
      <c r="D64" s="133">
        <f>SUM(D61:D63)</f>
        <v>0</v>
      </c>
      <c r="E64" s="163"/>
    </row>
    <row r="65" spans="1:6">
      <c r="B65" s="30"/>
      <c r="C65" s="33"/>
      <c r="D65" s="21"/>
      <c r="E65" s="163"/>
    </row>
    <row r="66" spans="1:6" s="34" customFormat="1">
      <c r="A66" s="212"/>
      <c r="B66" s="216"/>
      <c r="C66" s="216"/>
      <c r="D66" s="217"/>
    </row>
    <row r="67" spans="1:6" s="34" customFormat="1">
      <c r="A67" s="212"/>
      <c r="B67" s="216"/>
      <c r="C67" s="216"/>
      <c r="D67" s="217"/>
    </row>
    <row r="68" spans="1:6" ht="15.25">
      <c r="A68" s="171" t="s">
        <v>30</v>
      </c>
      <c r="B68" s="211"/>
      <c r="C68" s="211"/>
      <c r="D68" s="211"/>
      <c r="E68" s="154"/>
      <c r="F68" s="154"/>
    </row>
    <row r="69" spans="1:6">
      <c r="A69" s="11" t="s">
        <v>5</v>
      </c>
      <c r="B69" s="11" t="s">
        <v>103</v>
      </c>
      <c r="C69" s="11" t="s">
        <v>104</v>
      </c>
      <c r="D69" s="11" t="s">
        <v>18</v>
      </c>
      <c r="F69" s="33" t="s">
        <v>52</v>
      </c>
    </row>
    <row r="70" spans="1:6">
      <c r="A70" s="124" t="s">
        <v>4</v>
      </c>
      <c r="B70" s="118"/>
      <c r="C70" s="125"/>
      <c r="D70" s="125"/>
    </row>
    <row r="71" spans="1:6">
      <c r="B71" s="35"/>
      <c r="C71" s="233"/>
      <c r="D71" s="21">
        <f>B71*C71</f>
        <v>0</v>
      </c>
    </row>
    <row r="72" spans="1:6">
      <c r="A72" s="99"/>
      <c r="B72" s="35"/>
      <c r="C72" s="233"/>
      <c r="D72" s="21">
        <f>B72*C72</f>
        <v>0</v>
      </c>
    </row>
    <row r="73" spans="1:6">
      <c r="B73" s="35"/>
      <c r="C73" s="233"/>
      <c r="D73" s="21">
        <f>B73*C73</f>
        <v>0</v>
      </c>
    </row>
    <row r="74" spans="1:6">
      <c r="A74" s="126" t="s">
        <v>31</v>
      </c>
      <c r="B74" s="127"/>
      <c r="C74" s="234"/>
      <c r="D74" s="127">
        <f>SUM(D71:D73)</f>
        <v>0</v>
      </c>
    </row>
    <row r="75" spans="1:6">
      <c r="A75" s="4"/>
      <c r="B75" s="35"/>
      <c r="C75" s="233"/>
      <c r="D75" s="21"/>
    </row>
    <row r="76" spans="1:6">
      <c r="A76" s="124" t="s">
        <v>6</v>
      </c>
      <c r="B76" s="125"/>
      <c r="C76" s="235"/>
      <c r="D76" s="125"/>
    </row>
    <row r="77" spans="1:6">
      <c r="A77" s="34"/>
      <c r="B77" s="35"/>
      <c r="C77" s="233"/>
      <c r="D77" s="21">
        <f>B77*C77</f>
        <v>0</v>
      </c>
    </row>
    <row r="78" spans="1:6">
      <c r="A78" s="99"/>
      <c r="B78" s="35"/>
      <c r="C78" s="233"/>
      <c r="D78" s="21">
        <f>B78*C78</f>
        <v>0</v>
      </c>
    </row>
    <row r="79" spans="1:6">
      <c r="B79" s="35"/>
      <c r="C79" s="233"/>
      <c r="D79" s="21">
        <f>B79*C79</f>
        <v>0</v>
      </c>
    </row>
    <row r="80" spans="1:6">
      <c r="A80" s="126" t="s">
        <v>12</v>
      </c>
      <c r="B80" s="127"/>
      <c r="C80" s="234"/>
      <c r="D80" s="127">
        <f>SUM(D77:D79)</f>
        <v>0</v>
      </c>
    </row>
    <row r="81" spans="1:6">
      <c r="B81" s="35"/>
      <c r="C81" s="233"/>
      <c r="D81" s="21"/>
    </row>
    <row r="82" spans="1:6">
      <c r="A82" s="124" t="s">
        <v>7</v>
      </c>
      <c r="B82" s="125"/>
      <c r="C82" s="235"/>
      <c r="D82" s="125"/>
    </row>
    <row r="83" spans="1:6">
      <c r="A83" s="34"/>
      <c r="B83" s="35"/>
      <c r="C83" s="233"/>
      <c r="D83" s="21">
        <f>B83*C83</f>
        <v>0</v>
      </c>
    </row>
    <row r="84" spans="1:6">
      <c r="A84" s="99"/>
      <c r="B84" s="35"/>
      <c r="C84" s="233"/>
      <c r="D84" s="21">
        <f>B84*C84</f>
        <v>0</v>
      </c>
    </row>
    <row r="85" spans="1:6">
      <c r="B85" s="35"/>
      <c r="C85" s="233"/>
      <c r="D85" s="21">
        <f>B85*C85</f>
        <v>0</v>
      </c>
    </row>
    <row r="86" spans="1:6">
      <c r="A86" s="126" t="s">
        <v>13</v>
      </c>
      <c r="B86" s="127"/>
      <c r="C86" s="234"/>
      <c r="D86" s="127">
        <f>SUM(D83:D85)</f>
        <v>0</v>
      </c>
    </row>
    <row r="87" spans="1:6">
      <c r="B87" s="35"/>
      <c r="C87" s="233"/>
      <c r="D87" s="21"/>
    </row>
    <row r="88" spans="1:6" s="34" customFormat="1">
      <c r="A88" s="218"/>
      <c r="B88" s="216"/>
      <c r="C88" s="219"/>
      <c r="D88" s="219"/>
    </row>
    <row r="89" spans="1:6" s="34" customFormat="1">
      <c r="A89" s="218"/>
      <c r="B89" s="216"/>
      <c r="C89" s="219"/>
      <c r="D89" s="219"/>
    </row>
    <row r="90" spans="1:6" ht="15.25">
      <c r="A90" s="171" t="s">
        <v>32</v>
      </c>
      <c r="B90" s="154"/>
      <c r="C90" s="154"/>
      <c r="D90" s="156"/>
      <c r="E90" s="154"/>
      <c r="F90" s="154"/>
    </row>
    <row r="91" spans="1:6">
      <c r="A91" s="11" t="s">
        <v>26</v>
      </c>
      <c r="B91" s="11" t="s">
        <v>27</v>
      </c>
      <c r="C91" s="11" t="s">
        <v>35</v>
      </c>
      <c r="D91" s="11" t="s">
        <v>18</v>
      </c>
      <c r="F91" s="33" t="s">
        <v>52</v>
      </c>
    </row>
    <row r="92" spans="1:6">
      <c r="A92" s="124" t="s">
        <v>4</v>
      </c>
      <c r="B92" s="117"/>
      <c r="C92" s="117"/>
      <c r="D92" s="125"/>
      <c r="E92" s="163"/>
      <c r="F92" s="224" t="s">
        <v>97</v>
      </c>
    </row>
    <row r="93" spans="1:6">
      <c r="A93" s="39"/>
      <c r="B93" s="49"/>
      <c r="C93" s="39"/>
      <c r="D93" s="35">
        <f>B93*C93</f>
        <v>0</v>
      </c>
      <c r="E93" s="163"/>
    </row>
    <row r="94" spans="1:6">
      <c r="A94" s="39"/>
      <c r="B94" s="49"/>
      <c r="C94" s="39"/>
      <c r="D94" s="35">
        <f>B94*C94</f>
        <v>0</v>
      </c>
      <c r="E94" s="164"/>
    </row>
    <row r="95" spans="1:6" s="34" customFormat="1">
      <c r="A95" s="39"/>
      <c r="B95" s="49"/>
      <c r="C95" s="39"/>
      <c r="D95" s="35">
        <f>B95*C95</f>
        <v>0</v>
      </c>
      <c r="E95" s="164"/>
    </row>
    <row r="96" spans="1:6">
      <c r="A96" s="132" t="s">
        <v>11</v>
      </c>
      <c r="B96" s="168"/>
      <c r="C96" s="169"/>
      <c r="D96" s="133">
        <f>SUM(D93:D95)</f>
        <v>0</v>
      </c>
      <c r="E96" s="163"/>
    </row>
    <row r="97" spans="1:6">
      <c r="B97" s="49"/>
      <c r="C97" s="39"/>
      <c r="E97" s="163"/>
    </row>
    <row r="98" spans="1:6">
      <c r="A98" s="124" t="s">
        <v>6</v>
      </c>
      <c r="B98" s="161"/>
      <c r="C98" s="162"/>
      <c r="D98" s="125"/>
      <c r="E98" s="163"/>
    </row>
    <row r="99" spans="1:6">
      <c r="A99" s="11"/>
      <c r="B99" s="49"/>
      <c r="C99" s="39"/>
      <c r="D99" s="21">
        <f>B99*C99</f>
        <v>0</v>
      </c>
      <c r="E99" s="163"/>
    </row>
    <row r="100" spans="1:6">
      <c r="A100" s="11"/>
      <c r="B100" s="49"/>
      <c r="C100" s="39"/>
      <c r="D100" s="21">
        <f>B100*C100</f>
        <v>0</v>
      </c>
      <c r="E100" s="163"/>
    </row>
    <row r="101" spans="1:6">
      <c r="A101" s="11"/>
      <c r="B101" s="49"/>
      <c r="C101" s="39"/>
      <c r="D101" s="21">
        <f>B101*C101</f>
        <v>0</v>
      </c>
      <c r="E101" s="163"/>
    </row>
    <row r="102" spans="1:6">
      <c r="A102" s="132" t="s">
        <v>12</v>
      </c>
      <c r="B102" s="168"/>
      <c r="C102" s="169"/>
      <c r="D102" s="133">
        <f>SUM(D99:D101)</f>
        <v>0</v>
      </c>
      <c r="E102" s="163"/>
    </row>
    <row r="103" spans="1:6">
      <c r="B103" s="49"/>
      <c r="C103" s="39"/>
      <c r="E103" s="163"/>
    </row>
    <row r="104" spans="1:6">
      <c r="A104" s="124" t="s">
        <v>7</v>
      </c>
      <c r="B104" s="161"/>
      <c r="C104" s="162"/>
      <c r="D104" s="125"/>
      <c r="E104" s="163"/>
    </row>
    <row r="105" spans="1:6">
      <c r="A105" s="11"/>
      <c r="B105" s="49"/>
      <c r="C105" s="39"/>
      <c r="D105" s="21">
        <f>B105*C105</f>
        <v>0</v>
      </c>
      <c r="E105" s="163"/>
    </row>
    <row r="106" spans="1:6">
      <c r="A106" s="11"/>
      <c r="B106" s="49"/>
      <c r="C106" s="39"/>
      <c r="D106" s="21">
        <f>B106*C106</f>
        <v>0</v>
      </c>
      <c r="E106" s="163"/>
    </row>
    <row r="107" spans="1:6">
      <c r="A107" s="11"/>
      <c r="B107" s="49"/>
      <c r="C107" s="39"/>
      <c r="D107" s="21">
        <f>B107*C107</f>
        <v>0</v>
      </c>
      <c r="E107" s="163"/>
    </row>
    <row r="108" spans="1:6">
      <c r="A108" s="132" t="s">
        <v>13</v>
      </c>
      <c r="B108" s="168"/>
      <c r="C108" s="169"/>
      <c r="D108" s="133">
        <f>SUM(D105:D107)</f>
        <v>0</v>
      </c>
      <c r="E108" s="163"/>
    </row>
    <row r="109" spans="1:6">
      <c r="B109" s="49"/>
      <c r="C109" s="39"/>
      <c r="E109" s="163"/>
    </row>
    <row r="110" spans="1:6" s="34" customFormat="1">
      <c r="A110" s="212"/>
      <c r="B110" s="220"/>
      <c r="C110" s="221"/>
      <c r="D110" s="217"/>
    </row>
    <row r="112" spans="1:6" ht="15.5">
      <c r="A112" s="170" t="s">
        <v>34</v>
      </c>
      <c r="B112" s="154"/>
      <c r="C112" s="154"/>
      <c r="D112" s="154"/>
      <c r="E112" s="154"/>
      <c r="F112" s="154"/>
    </row>
    <row r="113" spans="1:7">
      <c r="A113" s="11" t="s">
        <v>26</v>
      </c>
      <c r="B113" s="11" t="s">
        <v>27</v>
      </c>
      <c r="C113" s="11" t="s">
        <v>35</v>
      </c>
      <c r="D113" s="11" t="s">
        <v>18</v>
      </c>
      <c r="E113" s="28" t="s">
        <v>36</v>
      </c>
      <c r="F113" s="28" t="s">
        <v>52</v>
      </c>
      <c r="G113" s="28"/>
    </row>
    <row r="114" spans="1:7" ht="26">
      <c r="A114" s="124" t="s">
        <v>4</v>
      </c>
      <c r="B114" s="117"/>
      <c r="C114" s="117"/>
      <c r="D114" s="125"/>
      <c r="E114" s="157" t="s">
        <v>61</v>
      </c>
      <c r="F114" s="28"/>
      <c r="G114" s="28"/>
    </row>
    <row r="115" spans="1:7">
      <c r="A115" s="27" t="s">
        <v>37</v>
      </c>
      <c r="B115" s="30"/>
      <c r="C115" s="33"/>
      <c r="D115" s="21">
        <f>B115*C115</f>
        <v>0</v>
      </c>
      <c r="E115" s="31">
        <f>IF(D115&gt;25000, D115-25000,0)</f>
        <v>0</v>
      </c>
    </row>
    <row r="116" spans="1:7">
      <c r="A116" s="27" t="s">
        <v>38</v>
      </c>
      <c r="B116" s="30"/>
      <c r="C116" s="33"/>
      <c r="D116" s="21">
        <f>B116*C116</f>
        <v>0</v>
      </c>
      <c r="E116" s="31">
        <f>IF(D116&gt;25000, D116-25000,0)</f>
        <v>0</v>
      </c>
    </row>
    <row r="117" spans="1:7">
      <c r="A117" s="27" t="s">
        <v>39</v>
      </c>
      <c r="B117" s="30"/>
      <c r="C117" s="33"/>
      <c r="D117" s="21">
        <f>B117*C117</f>
        <v>0</v>
      </c>
      <c r="E117" s="31">
        <f>IF(D117&gt;25000, D117-25000,0)</f>
        <v>0</v>
      </c>
    </row>
    <row r="118" spans="1:7">
      <c r="A118" s="132" t="s">
        <v>11</v>
      </c>
      <c r="B118" s="133"/>
      <c r="C118" s="133"/>
      <c r="D118" s="133">
        <f>SUM(D115:D117)</f>
        <v>0</v>
      </c>
      <c r="E118" s="165">
        <f>SUM(E115:E117)</f>
        <v>0</v>
      </c>
    </row>
    <row r="119" spans="1:7">
      <c r="A119" s="11"/>
      <c r="B119" s="30"/>
      <c r="C119" s="33"/>
      <c r="D119" s="11"/>
      <c r="E119" s="31"/>
    </row>
    <row r="120" spans="1:7">
      <c r="A120" s="124" t="s">
        <v>6</v>
      </c>
      <c r="B120" s="129"/>
      <c r="C120" s="129"/>
      <c r="D120" s="125"/>
      <c r="E120" s="158"/>
    </row>
    <row r="121" spans="1:7">
      <c r="A121" s="27" t="str">
        <f>A115</f>
        <v>Subaward Org 1</v>
      </c>
      <c r="B121" s="30"/>
      <c r="C121" s="48"/>
      <c r="D121" s="21">
        <f>B121*C121</f>
        <v>0</v>
      </c>
      <c r="E121" s="31">
        <f>IF((D115+D121)&gt;25000, (D115+D121-E115-25000),0)</f>
        <v>0</v>
      </c>
    </row>
    <row r="122" spans="1:7">
      <c r="A122" s="27" t="str">
        <f>A116</f>
        <v>Subaward Org 2</v>
      </c>
      <c r="B122" s="30"/>
      <c r="C122" s="48"/>
      <c r="D122" s="21">
        <f>B122*C122</f>
        <v>0</v>
      </c>
      <c r="E122" s="31">
        <f>IF((D116+D122)&gt;25000, (D116+D122-E116-25000),0)</f>
        <v>0</v>
      </c>
    </row>
    <row r="123" spans="1:7">
      <c r="A123" s="27" t="str">
        <f>A117</f>
        <v>Subaward Org 3</v>
      </c>
      <c r="B123" s="30"/>
      <c r="C123" s="48"/>
      <c r="D123" s="21">
        <f>B123*C123</f>
        <v>0</v>
      </c>
      <c r="E123" s="31">
        <f>IF((D117+D123)&gt;25000, (D117+D123-E117-25000),0)</f>
        <v>0</v>
      </c>
    </row>
    <row r="124" spans="1:7">
      <c r="A124" s="132" t="s">
        <v>12</v>
      </c>
      <c r="B124" s="133"/>
      <c r="C124" s="133"/>
      <c r="D124" s="133">
        <f>SUM(D121:D123)</f>
        <v>0</v>
      </c>
      <c r="E124" s="165">
        <f>SUM(E121:E123)</f>
        <v>0</v>
      </c>
    </row>
    <row r="125" spans="1:7">
      <c r="B125" s="30"/>
      <c r="C125" s="30"/>
      <c r="D125" s="21"/>
      <c r="E125" s="31"/>
    </row>
    <row r="126" spans="1:7">
      <c r="A126" s="124" t="s">
        <v>7</v>
      </c>
      <c r="B126" s="129"/>
      <c r="C126" s="129"/>
      <c r="D126" s="125"/>
      <c r="E126" s="158"/>
    </row>
    <row r="127" spans="1:7">
      <c r="A127" t="str">
        <f>A121</f>
        <v>Subaward Org 1</v>
      </c>
      <c r="B127" s="30"/>
      <c r="C127" s="48"/>
      <c r="D127" s="21">
        <f>B127*C127</f>
        <v>0</v>
      </c>
      <c r="E127" s="31">
        <f>IF((D115+D121+D127)&gt;25000, (D115+D121+D127-E121-E127-25000),0)</f>
        <v>0</v>
      </c>
    </row>
    <row r="128" spans="1:7">
      <c r="A128" t="str">
        <f>A122</f>
        <v>Subaward Org 2</v>
      </c>
      <c r="B128" s="30"/>
      <c r="C128" s="48"/>
      <c r="D128" s="21">
        <f>B128*C128</f>
        <v>0</v>
      </c>
      <c r="E128" s="31">
        <f>IF((D116+D122+D128)&gt;25000, (D116+D122+D128-E122-E128-25000),0)</f>
        <v>0</v>
      </c>
    </row>
    <row r="129" spans="1:5">
      <c r="A129" t="str">
        <f>A123</f>
        <v>Subaward Org 3</v>
      </c>
      <c r="B129" s="30"/>
      <c r="C129" s="48"/>
      <c r="D129" s="21">
        <f>B129*C129</f>
        <v>0</v>
      </c>
      <c r="E129" s="31">
        <f>IF((D117+D123+D129)&gt;25000, (D117+D123+D129-E123-E129-25000),0)</f>
        <v>0</v>
      </c>
    </row>
    <row r="130" spans="1:5">
      <c r="A130" s="132" t="s">
        <v>13</v>
      </c>
      <c r="B130" s="127"/>
      <c r="C130" s="127"/>
      <c r="D130" s="133">
        <f>SUM(D127:D129)</f>
        <v>0</v>
      </c>
      <c r="E130" s="165">
        <f>SUM(E127:E129)</f>
        <v>0</v>
      </c>
    </row>
    <row r="131" spans="1:5">
      <c r="C131" s="21"/>
      <c r="D131" s="21"/>
      <c r="E131" s="31"/>
    </row>
    <row r="132" spans="1:5">
      <c r="C132" s="21"/>
      <c r="D132" s="21"/>
    </row>
    <row r="133" spans="1:5">
      <c r="C133" s="21"/>
      <c r="D133" s="21"/>
    </row>
  </sheetData>
  <phoneticPr fontId="0" type="noConversion"/>
  <pageMargins left="0.75" right="0.75" top="1" bottom="1" header="0.5" footer="0.5"/>
  <pageSetup fitToHeight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topLeftCell="A13" workbookViewId="0"/>
  </sheetViews>
  <sheetFormatPr defaultColWidth="8.86328125" defaultRowHeight="13"/>
  <sheetData/>
  <pageMargins left="0.7" right="0.7" top="0.75" bottom="0.75" header="0.3" footer="0.3"/>
  <pageSetup scale="76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 Budget</vt:lpstr>
      <vt:lpstr>KSU Faculty</vt:lpstr>
      <vt:lpstr>KSU Other Personnel</vt:lpstr>
      <vt:lpstr>Participant Costs</vt:lpstr>
      <vt:lpstr>Other</vt:lpstr>
      <vt:lpstr>Notes on Calculating Salary</vt:lpstr>
      <vt:lpstr>'KSU Faculty'!Print_Area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cellio12</dc:creator>
  <cp:lastModifiedBy>Kimberly Hunt</cp:lastModifiedBy>
  <cp:lastPrinted>2012-05-09T18:41:21Z</cp:lastPrinted>
  <dcterms:created xsi:type="dcterms:W3CDTF">2004-06-14T21:06:55Z</dcterms:created>
  <dcterms:modified xsi:type="dcterms:W3CDTF">2020-05-14T13:36:38Z</dcterms:modified>
</cp:coreProperties>
</file>