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sponprg\Templates\Budgets\"/>
    </mc:Choice>
  </mc:AlternateContent>
  <bookViews>
    <workbookView xWindow="0" yWindow="0" windowWidth="28800" windowHeight="12300" tabRatio="782"/>
  </bookViews>
  <sheets>
    <sheet name="Summary Budget" sheetId="5" r:id="rId1"/>
    <sheet name="KSU Faculty" sheetId="1" r:id="rId2"/>
    <sheet name="KSU Other Personnel" sheetId="2" r:id="rId3"/>
    <sheet name="Participant Costs" sheetId="6" r:id="rId4"/>
    <sheet name="Other" sheetId="7" r:id="rId5"/>
    <sheet name="Notes on Calculating Salary" sheetId="8" r:id="rId6"/>
  </sheets>
  <definedNames>
    <definedName name="_xlnm.Print_Area" localSheetId="1">'KSU Faculty'!$A$1:$R$38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2" l="1"/>
  <c r="H45" i="2"/>
  <c r="F44" i="2"/>
  <c r="H44" i="2"/>
  <c r="F36" i="2"/>
  <c r="H36" i="2"/>
  <c r="F35" i="2"/>
  <c r="H35" i="2"/>
  <c r="F27" i="2"/>
  <c r="H27" i="2"/>
  <c r="F26" i="2"/>
  <c r="H26" i="2"/>
  <c r="F18" i="2"/>
  <c r="H18" i="2"/>
  <c r="F17" i="2"/>
  <c r="H17" i="2"/>
  <c r="F9" i="2"/>
  <c r="H9" i="2"/>
  <c r="F8" i="2"/>
  <c r="H8" i="2"/>
  <c r="M6" i="1"/>
  <c r="M7" i="1"/>
  <c r="M8" i="1"/>
  <c r="M9" i="1"/>
  <c r="M10" i="1"/>
  <c r="M15" i="1"/>
  <c r="M16" i="1"/>
  <c r="M17" i="1"/>
  <c r="M18" i="1"/>
  <c r="M19" i="1"/>
  <c r="M24" i="1"/>
  <c r="M25" i="1"/>
  <c r="M26" i="1"/>
  <c r="M27" i="1"/>
  <c r="M28" i="1"/>
  <c r="M33" i="1"/>
  <c r="M34" i="1"/>
  <c r="M35" i="1"/>
  <c r="M36" i="1"/>
  <c r="M37" i="1"/>
  <c r="M42" i="1"/>
  <c r="M43" i="1"/>
  <c r="M44" i="1"/>
  <c r="M45" i="1"/>
  <c r="M46" i="1"/>
  <c r="M41" i="1"/>
  <c r="M32" i="1"/>
  <c r="M23" i="1"/>
  <c r="M14" i="1"/>
  <c r="M5" i="1"/>
  <c r="I15" i="1"/>
  <c r="I16" i="1"/>
  <c r="I17" i="1"/>
  <c r="I18" i="1"/>
  <c r="I19" i="1"/>
  <c r="I24" i="1"/>
  <c r="I25" i="1"/>
  <c r="I26" i="1"/>
  <c r="I27" i="1"/>
  <c r="I28" i="1"/>
  <c r="I33" i="1"/>
  <c r="I34" i="1"/>
  <c r="I35" i="1"/>
  <c r="I36" i="1"/>
  <c r="I37" i="1"/>
  <c r="I42" i="1"/>
  <c r="I43" i="1"/>
  <c r="I44" i="1"/>
  <c r="I45" i="1"/>
  <c r="I46" i="1"/>
  <c r="I41" i="1"/>
  <c r="I32" i="1"/>
  <c r="I23" i="1"/>
  <c r="I14" i="1"/>
  <c r="I6" i="1"/>
  <c r="I7" i="1"/>
  <c r="I8" i="1"/>
  <c r="I9" i="1"/>
  <c r="I10" i="1"/>
  <c r="I5" i="1"/>
  <c r="K46" i="1"/>
  <c r="K45" i="1"/>
  <c r="K44" i="1"/>
  <c r="K43" i="1"/>
  <c r="K42" i="1"/>
  <c r="K41" i="1"/>
  <c r="K37" i="1"/>
  <c r="K36" i="1"/>
  <c r="K35" i="1"/>
  <c r="K34" i="1"/>
  <c r="K33" i="1"/>
  <c r="K32" i="1"/>
  <c r="K28" i="1"/>
  <c r="K27" i="1"/>
  <c r="K26" i="1"/>
  <c r="K25" i="1"/>
  <c r="K24" i="1"/>
  <c r="K23" i="1"/>
  <c r="K19" i="1"/>
  <c r="K18" i="1"/>
  <c r="K17" i="1"/>
  <c r="K16" i="1"/>
  <c r="K15" i="1"/>
  <c r="K14" i="1"/>
  <c r="K6" i="1"/>
  <c r="K7" i="1"/>
  <c r="K8" i="1"/>
  <c r="K9" i="1"/>
  <c r="K10" i="1"/>
  <c r="E5" i="1"/>
  <c r="C14" i="1"/>
  <c r="E14" i="1"/>
  <c r="C23" i="1"/>
  <c r="E23" i="1"/>
  <c r="L23" i="1"/>
  <c r="H23" i="1"/>
  <c r="N23" i="1"/>
  <c r="E6" i="1"/>
  <c r="C15" i="1"/>
  <c r="E15" i="1"/>
  <c r="C24" i="1"/>
  <c r="E24" i="1"/>
  <c r="L24" i="1"/>
  <c r="H24" i="1"/>
  <c r="N24" i="1"/>
  <c r="E7" i="1"/>
  <c r="C16" i="1"/>
  <c r="E16" i="1"/>
  <c r="C25" i="1"/>
  <c r="E25" i="1"/>
  <c r="L25" i="1"/>
  <c r="H25" i="1"/>
  <c r="N25" i="1"/>
  <c r="E8" i="1"/>
  <c r="C17" i="1"/>
  <c r="E17" i="1"/>
  <c r="C26" i="1"/>
  <c r="E26" i="1"/>
  <c r="L26" i="1"/>
  <c r="H26" i="1"/>
  <c r="N26" i="1"/>
  <c r="E9" i="1"/>
  <c r="C18" i="1"/>
  <c r="E18" i="1"/>
  <c r="C27" i="1"/>
  <c r="E27" i="1"/>
  <c r="L27" i="1"/>
  <c r="H27" i="1"/>
  <c r="N27" i="1"/>
  <c r="E10" i="1"/>
  <c r="C19" i="1"/>
  <c r="E19" i="1"/>
  <c r="C28" i="1"/>
  <c r="E28" i="1"/>
  <c r="L28" i="1"/>
  <c r="H28" i="1"/>
  <c r="N28" i="1"/>
  <c r="N29" i="1"/>
  <c r="F23" i="2"/>
  <c r="F24" i="2"/>
  <c r="F25" i="2"/>
  <c r="F29" i="2"/>
  <c r="Q29" i="1"/>
  <c r="D5" i="5"/>
  <c r="O23" i="1"/>
  <c r="O24" i="1"/>
  <c r="O25" i="1"/>
  <c r="O26" i="1"/>
  <c r="O27" i="1"/>
  <c r="O28" i="1"/>
  <c r="O29" i="1"/>
  <c r="H29" i="2"/>
  <c r="R29" i="1"/>
  <c r="D6" i="5"/>
  <c r="D116" i="7"/>
  <c r="D117" i="7"/>
  <c r="D118" i="7"/>
  <c r="D119" i="7"/>
  <c r="D7" i="5"/>
  <c r="D50" i="7"/>
  <c r="D51" i="7"/>
  <c r="D52" i="7"/>
  <c r="D53" i="7"/>
  <c r="D8" i="5"/>
  <c r="D14" i="6"/>
  <c r="D15" i="6"/>
  <c r="D16" i="6"/>
  <c r="D10" i="5"/>
  <c r="D40" i="6"/>
  <c r="D41" i="6"/>
  <c r="D42" i="6"/>
  <c r="D11" i="5"/>
  <c r="D66" i="6"/>
  <c r="D67" i="6"/>
  <c r="D68" i="6"/>
  <c r="D12" i="5"/>
  <c r="D92" i="6"/>
  <c r="D93" i="6"/>
  <c r="D94" i="6"/>
  <c r="D13" i="5"/>
  <c r="D14" i="5"/>
  <c r="D17" i="7"/>
  <c r="D18" i="7"/>
  <c r="D19" i="7"/>
  <c r="D20" i="7"/>
  <c r="D16" i="5"/>
  <c r="D149" i="7"/>
  <c r="D150" i="7"/>
  <c r="D151" i="7"/>
  <c r="D152" i="7"/>
  <c r="D17" i="5"/>
  <c r="D182" i="7"/>
  <c r="D183" i="7"/>
  <c r="D184" i="7"/>
  <c r="D185" i="7"/>
  <c r="D18" i="5"/>
  <c r="D83" i="7"/>
  <c r="D84" i="7"/>
  <c r="D85" i="7"/>
  <c r="D86" i="7"/>
  <c r="D19" i="5"/>
  <c r="D20" i="5"/>
  <c r="D170" i="7"/>
  <c r="E170" i="7"/>
  <c r="D176" i="7"/>
  <c r="E176" i="7"/>
  <c r="E182" i="7"/>
  <c r="D171" i="7"/>
  <c r="E171" i="7"/>
  <c r="D177" i="7"/>
  <c r="E177" i="7"/>
  <c r="E183" i="7"/>
  <c r="D172" i="7"/>
  <c r="E172" i="7"/>
  <c r="D178" i="7"/>
  <c r="E178" i="7"/>
  <c r="E184" i="7"/>
  <c r="E185" i="7"/>
  <c r="D21" i="5"/>
  <c r="D104" i="7"/>
  <c r="D105" i="7"/>
  <c r="D106" i="7"/>
  <c r="D107" i="7"/>
  <c r="D110" i="7"/>
  <c r="D111" i="7"/>
  <c r="D112" i="7"/>
  <c r="D113" i="7"/>
  <c r="D122" i="7"/>
  <c r="D123" i="7"/>
  <c r="D124" i="7"/>
  <c r="D125" i="7"/>
  <c r="D128" i="7"/>
  <c r="D129" i="7"/>
  <c r="D130" i="7"/>
  <c r="D131" i="7"/>
  <c r="D102" i="6"/>
  <c r="D103" i="6"/>
  <c r="D104" i="6"/>
  <c r="D97" i="6"/>
  <c r="D98" i="6"/>
  <c r="D99" i="6"/>
  <c r="D87" i="6"/>
  <c r="D88" i="6"/>
  <c r="D89" i="6"/>
  <c r="D82" i="6"/>
  <c r="D83" i="6"/>
  <c r="D84" i="6"/>
  <c r="D76" i="6"/>
  <c r="D77" i="6"/>
  <c r="D78" i="6"/>
  <c r="D71" i="6"/>
  <c r="D72" i="6"/>
  <c r="D73" i="6"/>
  <c r="D61" i="6"/>
  <c r="D62" i="6"/>
  <c r="D63" i="6"/>
  <c r="D56" i="6"/>
  <c r="D57" i="6"/>
  <c r="D58" i="6"/>
  <c r="D50" i="6"/>
  <c r="D51" i="6"/>
  <c r="D52" i="6"/>
  <c r="D45" i="6"/>
  <c r="D46" i="6"/>
  <c r="D47" i="6"/>
  <c r="D35" i="6"/>
  <c r="D36" i="6"/>
  <c r="D37" i="6"/>
  <c r="D30" i="6"/>
  <c r="D31" i="6"/>
  <c r="D32" i="6"/>
  <c r="D24" i="6"/>
  <c r="D25" i="6"/>
  <c r="D26" i="6"/>
  <c r="D19" i="6"/>
  <c r="D20" i="6"/>
  <c r="D21" i="6"/>
  <c r="D9" i="6"/>
  <c r="D10" i="6"/>
  <c r="D11" i="6"/>
  <c r="D4" i="6"/>
  <c r="D5" i="6"/>
  <c r="D6" i="6"/>
  <c r="A46" i="1"/>
  <c r="A45" i="1"/>
  <c r="A44" i="1"/>
  <c r="A43" i="1"/>
  <c r="A42" i="1"/>
  <c r="A41" i="1"/>
  <c r="A37" i="1"/>
  <c r="A36" i="1"/>
  <c r="A35" i="1"/>
  <c r="A34" i="1"/>
  <c r="A33" i="1"/>
  <c r="A32" i="1"/>
  <c r="A28" i="1"/>
  <c r="A27" i="1"/>
  <c r="A26" i="1"/>
  <c r="A25" i="1"/>
  <c r="A24" i="1"/>
  <c r="A23" i="1"/>
  <c r="A19" i="1"/>
  <c r="A18" i="1"/>
  <c r="A17" i="1"/>
  <c r="A16" i="1"/>
  <c r="A15" i="1"/>
  <c r="A14" i="1"/>
  <c r="H20" i="2"/>
  <c r="L14" i="1"/>
  <c r="H14" i="1"/>
  <c r="O14" i="1"/>
  <c r="L15" i="1"/>
  <c r="H15" i="1"/>
  <c r="O15" i="1"/>
  <c r="L16" i="1"/>
  <c r="H16" i="1"/>
  <c r="O16" i="1"/>
  <c r="L17" i="1"/>
  <c r="H17" i="1"/>
  <c r="O17" i="1"/>
  <c r="L18" i="1"/>
  <c r="H18" i="1"/>
  <c r="O18" i="1"/>
  <c r="L19" i="1"/>
  <c r="H19" i="1"/>
  <c r="O19" i="1"/>
  <c r="O20" i="1"/>
  <c r="R20" i="1"/>
  <c r="C6" i="5"/>
  <c r="F14" i="2"/>
  <c r="F15" i="2"/>
  <c r="F16" i="2"/>
  <c r="F20" i="2"/>
  <c r="N14" i="1"/>
  <c r="N15" i="1"/>
  <c r="N16" i="1"/>
  <c r="N17" i="1"/>
  <c r="N18" i="1"/>
  <c r="N19" i="1"/>
  <c r="N20" i="1"/>
  <c r="Q20" i="1"/>
  <c r="C5" i="5"/>
  <c r="C7" i="5"/>
  <c r="D44" i="7"/>
  <c r="D45" i="7"/>
  <c r="D46" i="7"/>
  <c r="D47" i="7"/>
  <c r="C8" i="5"/>
  <c r="C10" i="5"/>
  <c r="C11" i="5"/>
  <c r="C12" i="5"/>
  <c r="C13" i="5"/>
  <c r="C14" i="5"/>
  <c r="D11" i="7"/>
  <c r="D12" i="7"/>
  <c r="D13" i="7"/>
  <c r="D14" i="7"/>
  <c r="C16" i="5"/>
  <c r="D143" i="7"/>
  <c r="D144" i="7"/>
  <c r="D145" i="7"/>
  <c r="D146" i="7"/>
  <c r="C17" i="5"/>
  <c r="D179" i="7"/>
  <c r="C18" i="5"/>
  <c r="D77" i="7"/>
  <c r="D78" i="7"/>
  <c r="D79" i="7"/>
  <c r="D80" i="7"/>
  <c r="C19" i="5"/>
  <c r="C20" i="5"/>
  <c r="H38" i="2"/>
  <c r="C32" i="1"/>
  <c r="E32" i="1"/>
  <c r="L32" i="1"/>
  <c r="H32" i="1"/>
  <c r="O32" i="1"/>
  <c r="C33" i="1"/>
  <c r="E33" i="1"/>
  <c r="L33" i="1"/>
  <c r="H33" i="1"/>
  <c r="O33" i="1"/>
  <c r="C34" i="1"/>
  <c r="E34" i="1"/>
  <c r="L34" i="1"/>
  <c r="H34" i="1"/>
  <c r="O34" i="1"/>
  <c r="C35" i="1"/>
  <c r="E35" i="1"/>
  <c r="L35" i="1"/>
  <c r="H35" i="1"/>
  <c r="O35" i="1"/>
  <c r="C36" i="1"/>
  <c r="E36" i="1"/>
  <c r="L36" i="1"/>
  <c r="H36" i="1"/>
  <c r="O36" i="1"/>
  <c r="C37" i="1"/>
  <c r="E37" i="1"/>
  <c r="L37" i="1"/>
  <c r="H37" i="1"/>
  <c r="O37" i="1"/>
  <c r="O38" i="1"/>
  <c r="R38" i="1"/>
  <c r="E6" i="5"/>
  <c r="F32" i="2"/>
  <c r="F33" i="2"/>
  <c r="F34" i="2"/>
  <c r="F38" i="2"/>
  <c r="N32" i="1"/>
  <c r="N33" i="1"/>
  <c r="N34" i="1"/>
  <c r="N35" i="1"/>
  <c r="N36" i="1"/>
  <c r="N37" i="1"/>
  <c r="N38" i="1"/>
  <c r="Q38" i="1"/>
  <c r="E5" i="5"/>
  <c r="E7" i="5"/>
  <c r="D56" i="7"/>
  <c r="D57" i="7"/>
  <c r="D58" i="7"/>
  <c r="D59" i="7"/>
  <c r="E8" i="5"/>
  <c r="E10" i="5"/>
  <c r="E11" i="5"/>
  <c r="E12" i="5"/>
  <c r="E13" i="5"/>
  <c r="E14" i="5"/>
  <c r="D23" i="7"/>
  <c r="D24" i="7"/>
  <c r="D25" i="7"/>
  <c r="D26" i="7"/>
  <c r="E16" i="5"/>
  <c r="D155" i="7"/>
  <c r="D156" i="7"/>
  <c r="D157" i="7"/>
  <c r="D158" i="7"/>
  <c r="E17" i="5"/>
  <c r="D188" i="7"/>
  <c r="D189" i="7"/>
  <c r="D190" i="7"/>
  <c r="D191" i="7"/>
  <c r="E18" i="5"/>
  <c r="D89" i="7"/>
  <c r="D90" i="7"/>
  <c r="D91" i="7"/>
  <c r="D92" i="7"/>
  <c r="E19" i="5"/>
  <c r="E20" i="5"/>
  <c r="H47" i="2"/>
  <c r="C41" i="1"/>
  <c r="E41" i="1"/>
  <c r="L41" i="1"/>
  <c r="H41" i="1"/>
  <c r="O41" i="1"/>
  <c r="C42" i="1"/>
  <c r="E42" i="1"/>
  <c r="L42" i="1"/>
  <c r="H42" i="1"/>
  <c r="O42" i="1"/>
  <c r="C43" i="1"/>
  <c r="E43" i="1"/>
  <c r="L43" i="1"/>
  <c r="H43" i="1"/>
  <c r="O43" i="1"/>
  <c r="C44" i="1"/>
  <c r="E44" i="1"/>
  <c r="L44" i="1"/>
  <c r="H44" i="1"/>
  <c r="O44" i="1"/>
  <c r="C45" i="1"/>
  <c r="E45" i="1"/>
  <c r="L45" i="1"/>
  <c r="H45" i="1"/>
  <c r="O45" i="1"/>
  <c r="C46" i="1"/>
  <c r="E46" i="1"/>
  <c r="L46" i="1"/>
  <c r="H46" i="1"/>
  <c r="O46" i="1"/>
  <c r="O47" i="1"/>
  <c r="R47" i="1"/>
  <c r="F6" i="5"/>
  <c r="F41" i="2"/>
  <c r="F42" i="2"/>
  <c r="F43" i="2"/>
  <c r="F47" i="2"/>
  <c r="N41" i="1"/>
  <c r="N42" i="1"/>
  <c r="N43" i="1"/>
  <c r="N44" i="1"/>
  <c r="N45" i="1"/>
  <c r="N46" i="1"/>
  <c r="N47" i="1"/>
  <c r="Q47" i="1"/>
  <c r="F5" i="5"/>
  <c r="F7" i="5"/>
  <c r="D62" i="7"/>
  <c r="D63" i="7"/>
  <c r="D64" i="7"/>
  <c r="D65" i="7"/>
  <c r="F8" i="5"/>
  <c r="F10" i="5"/>
  <c r="F11" i="5"/>
  <c r="F12" i="5"/>
  <c r="F13" i="5"/>
  <c r="F14" i="5"/>
  <c r="D29" i="7"/>
  <c r="D30" i="7"/>
  <c r="D31" i="7"/>
  <c r="D32" i="7"/>
  <c r="F16" i="5"/>
  <c r="D161" i="7"/>
  <c r="D162" i="7"/>
  <c r="D163" i="7"/>
  <c r="D164" i="7"/>
  <c r="F17" i="5"/>
  <c r="E188" i="7"/>
  <c r="D194" i="7"/>
  <c r="E194" i="7"/>
  <c r="E189" i="7"/>
  <c r="D195" i="7"/>
  <c r="E195" i="7"/>
  <c r="E190" i="7"/>
  <c r="D196" i="7"/>
  <c r="E196" i="7"/>
  <c r="E197" i="7"/>
  <c r="F18" i="5"/>
  <c r="D95" i="7"/>
  <c r="D96" i="7"/>
  <c r="D97" i="7"/>
  <c r="D98" i="7"/>
  <c r="F19" i="5"/>
  <c r="F20" i="5"/>
  <c r="H5" i="1"/>
  <c r="H11" i="2"/>
  <c r="F5" i="2"/>
  <c r="F6" i="2"/>
  <c r="F7" i="2"/>
  <c r="F11" i="2"/>
  <c r="B7" i="5"/>
  <c r="D38" i="7"/>
  <c r="D39" i="7"/>
  <c r="D40" i="7"/>
  <c r="D41" i="7"/>
  <c r="B8" i="5"/>
  <c r="B10" i="5"/>
  <c r="B11" i="5"/>
  <c r="B12" i="5"/>
  <c r="B13" i="5"/>
  <c r="B14" i="5"/>
  <c r="D4" i="7"/>
  <c r="D5" i="7"/>
  <c r="D6" i="7"/>
  <c r="D7" i="7"/>
  <c r="D8" i="7"/>
  <c r="B16" i="5"/>
  <c r="D137" i="7"/>
  <c r="D138" i="7"/>
  <c r="D139" i="7"/>
  <c r="D140" i="7"/>
  <c r="B17" i="5"/>
  <c r="D173" i="7"/>
  <c r="B18" i="5"/>
  <c r="D71" i="7"/>
  <c r="D72" i="7"/>
  <c r="D73" i="7"/>
  <c r="D74" i="7"/>
  <c r="B19" i="5"/>
  <c r="F21" i="5"/>
  <c r="E191" i="7"/>
  <c r="E21" i="5"/>
  <c r="E179" i="7"/>
  <c r="C21" i="5"/>
  <c r="L6" i="1"/>
  <c r="L7" i="1"/>
  <c r="L8" i="1"/>
  <c r="L9" i="1"/>
  <c r="L10" i="1"/>
  <c r="H6" i="1"/>
  <c r="H7" i="1"/>
  <c r="H8" i="1"/>
  <c r="H9" i="1"/>
  <c r="H10" i="1"/>
  <c r="F5" i="1"/>
  <c r="O6" i="1"/>
  <c r="O7" i="1"/>
  <c r="O8" i="1"/>
  <c r="O9" i="1"/>
  <c r="O10" i="1"/>
  <c r="E173" i="7"/>
  <c r="N6" i="1"/>
  <c r="N9" i="1"/>
  <c r="N10" i="1"/>
  <c r="F46" i="1"/>
  <c r="F45" i="1"/>
  <c r="F44" i="1"/>
  <c r="F43" i="1"/>
  <c r="F42" i="1"/>
  <c r="F41" i="1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F32" i="1"/>
  <c r="F33" i="1"/>
  <c r="F34" i="1"/>
  <c r="F35" i="1"/>
  <c r="F36" i="1"/>
  <c r="F37" i="1"/>
  <c r="H11" i="1"/>
  <c r="A178" i="7"/>
  <c r="A184" i="7"/>
  <c r="A190" i="7"/>
  <c r="A196" i="7"/>
  <c r="A177" i="7"/>
  <c r="A183" i="7"/>
  <c r="A189" i="7"/>
  <c r="A195" i="7"/>
  <c r="A176" i="7"/>
  <c r="A182" i="7"/>
  <c r="A188" i="7"/>
  <c r="A194" i="7"/>
  <c r="G10" i="5"/>
  <c r="G12" i="5"/>
  <c r="G11" i="5"/>
  <c r="G13" i="5"/>
  <c r="D197" i="7"/>
  <c r="I29" i="2"/>
  <c r="I47" i="2"/>
  <c r="N7" i="1"/>
  <c r="I11" i="2"/>
  <c r="N8" i="1"/>
  <c r="I20" i="2"/>
  <c r="G19" i="5"/>
  <c r="G16" i="5"/>
  <c r="G14" i="5"/>
  <c r="G7" i="5"/>
  <c r="I11" i="1"/>
  <c r="I38" i="2"/>
  <c r="M20" i="1"/>
  <c r="L20" i="1"/>
  <c r="G18" i="5"/>
  <c r="G8" i="5"/>
  <c r="G17" i="5"/>
  <c r="H20" i="1"/>
  <c r="I20" i="1"/>
  <c r="M29" i="1"/>
  <c r="L29" i="1"/>
  <c r="H29" i="1"/>
  <c r="H38" i="1"/>
  <c r="C26" i="5"/>
  <c r="M38" i="1"/>
  <c r="L38" i="1"/>
  <c r="I29" i="1"/>
  <c r="C22" i="5"/>
  <c r="C24" i="5"/>
  <c r="M47" i="1"/>
  <c r="L47" i="1"/>
  <c r="I38" i="1"/>
  <c r="H47" i="1"/>
  <c r="I47" i="1"/>
  <c r="D22" i="5"/>
  <c r="D24" i="5"/>
  <c r="E26" i="5"/>
  <c r="D26" i="5"/>
  <c r="F22" i="5"/>
  <c r="F24" i="5"/>
  <c r="E22" i="5"/>
  <c r="E24" i="5"/>
  <c r="F26" i="5"/>
  <c r="K5" i="1"/>
  <c r="L5" i="1"/>
  <c r="N5" i="1"/>
  <c r="N11" i="1"/>
  <c r="Q11" i="1"/>
  <c r="B5" i="5"/>
  <c r="O5" i="1"/>
  <c r="O11" i="1"/>
  <c r="R11" i="1"/>
  <c r="B6" i="5"/>
  <c r="B20" i="5"/>
  <c r="B21" i="5"/>
  <c r="G21" i="5"/>
  <c r="D32" i="5"/>
  <c r="G31" i="5"/>
  <c r="D35" i="5"/>
  <c r="D37" i="5"/>
  <c r="G32" i="5"/>
  <c r="G33" i="5"/>
  <c r="G26" i="5"/>
  <c r="B22" i="5"/>
  <c r="G22" i="5"/>
  <c r="G20" i="5"/>
  <c r="G6" i="5"/>
  <c r="G5" i="5"/>
  <c r="B26" i="5"/>
  <c r="B24" i="5"/>
  <c r="L11" i="1"/>
  <c r="M11" i="1"/>
</calcChain>
</file>

<file path=xl/sharedStrings.xml><?xml version="1.0" encoding="utf-8"?>
<sst xmlns="http://schemas.openxmlformats.org/spreadsheetml/2006/main" count="305" uniqueCount="117">
  <si>
    <t>Base Salary</t>
  </si>
  <si>
    <t>COL</t>
  </si>
  <si>
    <t>COL Base</t>
  </si>
  <si>
    <t>Salary</t>
  </si>
  <si>
    <t>Year One</t>
  </si>
  <si>
    <t>Name</t>
  </si>
  <si>
    <t>Year Two</t>
  </si>
  <si>
    <t>Year Three</t>
  </si>
  <si>
    <t>Sum. Sal.</t>
  </si>
  <si>
    <t>Total Sal.</t>
  </si>
  <si>
    <t>Tot.Fringe</t>
  </si>
  <si>
    <t>Total Year One</t>
  </si>
  <si>
    <t>Total Year Two</t>
  </si>
  <si>
    <t>Total Year Three</t>
  </si>
  <si>
    <t>KSU Personnel Costs</t>
  </si>
  <si>
    <t>Hourly Rate</t>
  </si>
  <si>
    <t>Hours/week</t>
  </si>
  <si>
    <t>Weeks/year</t>
  </si>
  <si>
    <t>Total</t>
  </si>
  <si>
    <t>TRAVEL</t>
  </si>
  <si>
    <t>Fringe</t>
  </si>
  <si>
    <t>Year 1</t>
  </si>
  <si>
    <t>Year 2</t>
  </si>
  <si>
    <t>Year 3</t>
  </si>
  <si>
    <t>TOTAL (Summary)</t>
  </si>
  <si>
    <t>% Sum.</t>
  </si>
  <si>
    <t>Item</t>
  </si>
  <si>
    <t>Unit Cost</t>
  </si>
  <si>
    <t>KSU Non-Faculty Personnel</t>
  </si>
  <si>
    <t>OTHER COSTS</t>
  </si>
  <si>
    <t>CONSULTANT FEES</t>
  </si>
  <si>
    <t>Year 4</t>
  </si>
  <si>
    <t>Year Four</t>
  </si>
  <si>
    <t>Total Year Four</t>
  </si>
  <si>
    <t>Total One</t>
  </si>
  <si>
    <t>EQUIPMENT</t>
  </si>
  <si>
    <t>IDC rate: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</si>
  <si>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</si>
  <si>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</si>
  <si>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</si>
  <si>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</si>
  <si>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</si>
  <si>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</si>
  <si>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</si>
  <si>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</si>
  <si>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</si>
  <si>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</si>
  <si>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</si>
  <si>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Indirects</t>
  </si>
  <si>
    <t>KSU</t>
  </si>
  <si>
    <t>VP Operations</t>
  </si>
  <si>
    <t>VP Research</t>
  </si>
  <si>
    <t>KSURSF</t>
  </si>
  <si>
    <t>Dean of PI's College*</t>
  </si>
  <si>
    <t>*If a proposal involves faculty from multiple colleges, deans may negotiate the distribution of this portion.</t>
  </si>
  <si>
    <t>Notes</t>
  </si>
  <si>
    <t>Summer Months</t>
  </si>
  <si>
    <t>AY or CY Months</t>
  </si>
  <si>
    <t>% of Effort</t>
  </si>
  <si>
    <t>Indirect Cost Base</t>
  </si>
  <si>
    <t>Number</t>
  </si>
  <si>
    <t>GRA on Stipend*</t>
  </si>
  <si>
    <t>Other</t>
  </si>
  <si>
    <t>Year 5</t>
  </si>
  <si>
    <t>Year Five</t>
  </si>
  <si>
    <t>Total Year Five</t>
  </si>
  <si>
    <t xml:space="preserve">Note: most federal sponsors will require you to show foreign </t>
  </si>
  <si>
    <t>and domestic travel separately.</t>
  </si>
  <si>
    <t>This amount will be subtracted from IDC base:</t>
  </si>
  <si>
    <t>A= Academic Year, C=Calendar Year, P = Part-time</t>
  </si>
  <si>
    <t xml:space="preserve">Summer salary is only for faculty on academic year contracts. </t>
  </si>
  <si>
    <t>Faculty 1</t>
  </si>
  <si>
    <t>PARTICIPANT SUPPORT (FOR NSF)</t>
  </si>
  <si>
    <t>Stipends</t>
  </si>
  <si>
    <t>Travel</t>
  </si>
  <si>
    <t>Subsistence</t>
  </si>
  <si>
    <t xml:space="preserve">Travel </t>
  </si>
  <si>
    <t xml:space="preserve">  Stipends</t>
  </si>
  <si>
    <t>Total participant costs</t>
  </si>
  <si>
    <t>Number of participants</t>
  </si>
  <si>
    <t>Cost per participant</t>
  </si>
  <si>
    <t>NSF Budget</t>
  </si>
  <si>
    <t>1. Personnel</t>
  </si>
  <si>
    <t>1. Fringe Benefits</t>
  </si>
  <si>
    <t>3. Consultants</t>
  </si>
  <si>
    <t>4. Travel</t>
  </si>
  <si>
    <t>5. Participant Support</t>
  </si>
  <si>
    <t>7. Equipment</t>
  </si>
  <si>
    <t>8. Subawards</t>
  </si>
  <si>
    <t>9. Other Costs</t>
  </si>
  <si>
    <t>MATERIALS AND SUPPLIES</t>
  </si>
  <si>
    <t>*If you need to add items, insert a row somewhere in between the first and last item</t>
  </si>
  <si>
    <t>N</t>
  </si>
  <si>
    <t>Full Time? Y or N</t>
  </si>
  <si>
    <t>Type A, C, or P in this column:</t>
  </si>
  <si>
    <t>Fringes</t>
  </si>
  <si>
    <t>TOTAL DIRECT COSTS</t>
  </si>
  <si>
    <t>INDIRECT COSTS</t>
  </si>
  <si>
    <t>6. Materials and Supplies</t>
  </si>
  <si>
    <t>TOTAL PROJECT COSTS (directs + indirects)</t>
  </si>
  <si>
    <t>A</t>
  </si>
  <si>
    <t>Total KSU Faculty and Other Personnel</t>
  </si>
  <si>
    <t>*Enter AY effort by % (Column G) and Summer Effort by Months (Column J).</t>
  </si>
  <si>
    <t>Undergrad Student Assistant</t>
  </si>
  <si>
    <t>Graduate Student Assistant</t>
  </si>
  <si>
    <t>Equipment must cost $5,000 or more per unit and have a life expectancy over 1 year.</t>
  </si>
  <si>
    <t>Tier I GRA: 6-10 hrs/week</t>
  </si>
  <si>
    <t>Tier II GRA: 11-15 hrs/week</t>
  </si>
  <si>
    <t>Tier III GRA: 16-20 hrs/week</t>
  </si>
  <si>
    <t>CSM GRA</t>
  </si>
  <si>
    <t>For Stipends: Enter rate per semester in Column B, number of semesters in column C.</t>
  </si>
  <si>
    <t>Rate</t>
  </si>
  <si>
    <t>No. Units</t>
  </si>
  <si>
    <t>*Do not edit the Summary Page</t>
  </si>
  <si>
    <t>Proposed Project Period:</t>
  </si>
  <si>
    <t>Enter start/end dates here</t>
  </si>
  <si>
    <t>*Enter the indirect amount. The formula is already written using federally negotiated rate, which is 35.5% of  total direct costs. If using a reduced rate, usually 8-10%, edit the value shown below in blue in cell B20. See OR if there are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</si>
</sst>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  <numFmt numFmtId="167" formatCode="#,##0.00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i/>
      <u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i/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2"/>
      <color theme="0"/>
      <name val="Arial"/>
      <family val="2"/>
    </font>
    <font>
      <b/>
      <sz val="10"/>
      <color theme="6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66">
    <xf numFmtId="0" fontId="0" fillId="0" borderId="0" xfId="0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5" fontId="13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3" fillId="0" borderId="0" xfId="3" applyFont="1"/>
    <xf numFmtId="0" fontId="3" fillId="0" borderId="0" xfId="4" applyFont="1"/>
    <xf numFmtId="0" fontId="3" fillId="0" borderId="0" xfId="5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0" fontId="3" fillId="0" borderId="1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9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10" fontId="3" fillId="0" borderId="1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left"/>
    </xf>
    <xf numFmtId="5" fontId="7" fillId="0" borderId="2" xfId="0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left"/>
    </xf>
    <xf numFmtId="44" fontId="7" fillId="0" borderId="4" xfId="0" applyNumberFormat="1" applyFont="1" applyBorder="1" applyAlignment="1" applyProtection="1">
      <alignment horizontal="left"/>
    </xf>
    <xf numFmtId="44" fontId="7" fillId="0" borderId="4" xfId="0" applyNumberFormat="1" applyFont="1" applyBorder="1" applyProtection="1"/>
    <xf numFmtId="44" fontId="1" fillId="0" borderId="4" xfId="0" applyNumberFormat="1" applyFont="1" applyBorder="1" applyProtection="1"/>
    <xf numFmtId="44" fontId="7" fillId="0" borderId="5" xfId="0" applyNumberFormat="1" applyFont="1" applyBorder="1" applyProtection="1"/>
    <xf numFmtId="44" fontId="1" fillId="0" borderId="6" xfId="0" applyNumberFormat="1" applyFont="1" applyBorder="1" applyAlignment="1" applyProtection="1">
      <alignment horizontal="left"/>
    </xf>
    <xf numFmtId="44" fontId="7" fillId="0" borderId="0" xfId="0" applyNumberFormat="1" applyFont="1" applyBorder="1" applyAlignment="1" applyProtection="1">
      <alignment horizontal="left"/>
    </xf>
    <xf numFmtId="44" fontId="1" fillId="0" borderId="0" xfId="0" applyNumberFormat="1" applyFont="1" applyBorder="1" applyProtection="1"/>
    <xf numFmtId="44" fontId="7" fillId="0" borderId="0" xfId="0" applyNumberFormat="1" applyFont="1" applyBorder="1" applyProtection="1"/>
    <xf numFmtId="44" fontId="7" fillId="0" borderId="7" xfId="0" applyNumberFormat="1" applyFont="1" applyBorder="1" applyProtection="1"/>
    <xf numFmtId="44" fontId="1" fillId="0" borderId="0" xfId="0" applyNumberFormat="1" applyFont="1" applyBorder="1" applyAlignment="1" applyProtection="1">
      <alignment horizontal="left"/>
    </xf>
    <xf numFmtId="44" fontId="1" fillId="0" borderId="7" xfId="0" applyNumberFormat="1" applyFont="1" applyBorder="1" applyProtection="1"/>
    <xf numFmtId="44" fontId="7" fillId="0" borderId="6" xfId="0" applyNumberFormat="1" applyFont="1" applyBorder="1" applyAlignment="1" applyProtection="1">
      <alignment horizontal="left"/>
    </xf>
    <xf numFmtId="44" fontId="7" fillId="0" borderId="8" xfId="0" applyNumberFormat="1" applyFont="1" applyBorder="1" applyAlignment="1" applyProtection="1">
      <alignment horizontal="left"/>
    </xf>
    <xf numFmtId="44" fontId="7" fillId="0" borderId="1" xfId="0" applyNumberFormat="1" applyFont="1" applyBorder="1" applyAlignment="1" applyProtection="1">
      <alignment horizontal="left"/>
    </xf>
    <xf numFmtId="44" fontId="1" fillId="0" borderId="1" xfId="0" applyNumberFormat="1" applyFont="1" applyBorder="1" applyProtection="1"/>
    <xf numFmtId="44" fontId="7" fillId="0" borderId="1" xfId="0" applyNumberFormat="1" applyFont="1" applyBorder="1" applyProtection="1"/>
    <xf numFmtId="44" fontId="7" fillId="0" borderId="9" xfId="0" applyNumberFormat="1" applyFont="1" applyBorder="1" applyProtection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wrapText="1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16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1" fillId="0" borderId="0" xfId="0" applyNumberFormat="1" applyFont="1" applyAlignment="1" applyProtection="1">
      <alignment horizontal="left"/>
    </xf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2" fillId="0" borderId="0" xfId="17" applyAlignment="1">
      <alignment horizontal="left" vertical="center" wrapText="1" inden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0" xfId="0" applyFont="1"/>
    <xf numFmtId="10" fontId="17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1" fillId="0" borderId="0" xfId="0" applyFont="1" applyAlignment="1">
      <alignment wrapText="1"/>
    </xf>
    <xf numFmtId="44" fontId="2" fillId="0" borderId="2" xfId="0" applyNumberFormat="1" applyFont="1" applyFill="1" applyBorder="1" applyAlignment="1" applyProtection="1">
      <alignment horizontal="center" wrapText="1"/>
    </xf>
    <xf numFmtId="5" fontId="7" fillId="0" borderId="2" xfId="0" applyNumberFormat="1" applyFont="1" applyFill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  <xf numFmtId="5" fontId="7" fillId="0" borderId="0" xfId="1" applyNumberFormat="1" applyFont="1" applyBorder="1" applyAlignment="1" applyProtection="1">
      <alignment horizontal="center"/>
    </xf>
    <xf numFmtId="5" fontId="7" fillId="0" borderId="0" xfId="0" applyNumberFormat="1" applyFont="1" applyBorder="1" applyAlignment="1" applyProtection="1">
      <alignment horizontal="center"/>
    </xf>
    <xf numFmtId="5" fontId="7" fillId="0" borderId="0" xfId="0" applyNumberFormat="1" applyFont="1" applyFill="1" applyBorder="1" applyAlignment="1" applyProtection="1">
      <alignment horizontal="center"/>
    </xf>
    <xf numFmtId="164" fontId="8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8" fillId="4" borderId="0" xfId="0" applyNumberFormat="1" applyFont="1" applyFill="1"/>
    <xf numFmtId="0" fontId="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14" fillId="4" borderId="0" xfId="0" applyFont="1" applyFill="1" applyAlignment="1">
      <alignment horizontal="center"/>
    </xf>
    <xf numFmtId="164" fontId="0" fillId="4" borderId="0" xfId="0" applyNumberFormat="1" applyFill="1"/>
    <xf numFmtId="0" fontId="0" fillId="4" borderId="0" xfId="0" applyNumberFormat="1" applyFill="1" applyAlignment="1"/>
    <xf numFmtId="164" fontId="2" fillId="4" borderId="0" xfId="0" applyNumberFormat="1" applyFont="1" applyFill="1"/>
    <xf numFmtId="164" fontId="16" fillId="4" borderId="0" xfId="0" applyNumberFormat="1" applyFont="1" applyFill="1" applyAlignment="1">
      <alignment horizontal="center"/>
    </xf>
    <xf numFmtId="0" fontId="2" fillId="4" borderId="0" xfId="0" applyFont="1" applyFill="1"/>
    <xf numFmtId="165" fontId="0" fillId="4" borderId="0" xfId="0" applyNumberFormat="1" applyFill="1"/>
    <xf numFmtId="0" fontId="2" fillId="0" borderId="10" xfId="0" applyFont="1" applyBorder="1"/>
    <xf numFmtId="0" fontId="0" fillId="0" borderId="10" xfId="0" applyBorder="1"/>
    <xf numFmtId="165" fontId="0" fillId="0" borderId="10" xfId="0" applyNumberFormat="1" applyBorder="1"/>
    <xf numFmtId="0" fontId="24" fillId="5" borderId="0" xfId="0" applyFont="1" applyFill="1"/>
    <xf numFmtId="165" fontId="3" fillId="4" borderId="0" xfId="0" applyNumberFormat="1" applyFont="1" applyFill="1"/>
    <xf numFmtId="0" fontId="3" fillId="4" borderId="0" xfId="0" applyNumberFormat="1" applyFont="1" applyFill="1"/>
    <xf numFmtId="0" fontId="25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3" fillId="0" borderId="10" xfId="0" applyNumberFormat="1" applyFont="1" applyBorder="1"/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10" fontId="7" fillId="4" borderId="0" xfId="0" applyNumberFormat="1" applyFont="1" applyFill="1" applyBorder="1" applyAlignment="1">
      <alignment horizontal="center"/>
    </xf>
    <xf numFmtId="4" fontId="0" fillId="4" borderId="0" xfId="0" applyNumberFormat="1" applyFill="1"/>
    <xf numFmtId="10" fontId="1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3" fontId="0" fillId="4" borderId="0" xfId="0" applyNumberFormat="1" applyFill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/>
    <xf numFmtId="4" fontId="0" fillId="0" borderId="10" xfId="0" applyNumberFormat="1" applyBorder="1"/>
    <xf numFmtId="10" fontId="1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Border="1"/>
    <xf numFmtId="9" fontId="2" fillId="0" borderId="10" xfId="0" applyNumberFormat="1" applyFont="1" applyBorder="1"/>
    <xf numFmtId="10" fontId="2" fillId="0" borderId="10" xfId="0" applyNumberFormat="1" applyFont="1" applyBorder="1"/>
    <xf numFmtId="0" fontId="0" fillId="6" borderId="0" xfId="0" applyFill="1"/>
    <xf numFmtId="165" fontId="0" fillId="6" borderId="0" xfId="0" applyNumberFormat="1" applyFill="1"/>
    <xf numFmtId="165" fontId="1" fillId="6" borderId="0" xfId="0" applyNumberFormat="1" applyFont="1" applyFill="1"/>
    <xf numFmtId="0" fontId="12" fillId="4" borderId="0" xfId="0" applyFont="1" applyFill="1" applyAlignment="1">
      <alignment wrapText="1"/>
    </xf>
    <xf numFmtId="165" fontId="11" fillId="4" borderId="0" xfId="0" applyNumberFormat="1" applyFont="1" applyFill="1"/>
    <xf numFmtId="167" fontId="3" fillId="4" borderId="0" xfId="0" applyNumberFormat="1" applyFont="1" applyFill="1"/>
    <xf numFmtId="0" fontId="3" fillId="4" borderId="0" xfId="3" applyFont="1" applyFill="1"/>
    <xf numFmtId="165" fontId="3" fillId="4" borderId="0" xfId="6" applyNumberFormat="1" applyFont="1" applyFill="1"/>
    <xf numFmtId="0" fontId="3" fillId="4" borderId="0" xfId="6" applyFont="1" applyFill="1"/>
    <xf numFmtId="0" fontId="0" fillId="0" borderId="0" xfId="0" applyFill="1"/>
    <xf numFmtId="0" fontId="7" fillId="0" borderId="0" xfId="0" applyFont="1" applyFill="1"/>
    <xf numFmtId="165" fontId="13" fillId="0" borderId="10" xfId="0" applyNumberFormat="1" applyFont="1" applyBorder="1"/>
    <xf numFmtId="0" fontId="3" fillId="0" borderId="10" xfId="3" applyFont="1" applyBorder="1"/>
    <xf numFmtId="165" fontId="1" fillId="0" borderId="10" xfId="0" applyNumberFormat="1" applyFont="1" applyBorder="1"/>
    <xf numFmtId="165" fontId="3" fillId="0" borderId="10" xfId="6" applyNumberFormat="1" applyFont="1" applyBorder="1"/>
    <xf numFmtId="0" fontId="3" fillId="0" borderId="10" xfId="6" applyFont="1" applyBorder="1"/>
    <xf numFmtId="0" fontId="8" fillId="6" borderId="0" xfId="0" applyFont="1" applyFill="1"/>
    <xf numFmtId="0" fontId="26" fillId="6" borderId="0" xfId="0" applyFont="1" applyFill="1"/>
    <xf numFmtId="164" fontId="0" fillId="2" borderId="0" xfId="0" applyNumberFormat="1" applyFill="1"/>
    <xf numFmtId="0" fontId="0" fillId="2" borderId="0" xfId="0" applyNumberFormat="1" applyFill="1" applyAlignment="1"/>
    <xf numFmtId="0" fontId="0" fillId="0" borderId="0" xfId="0" applyFont="1"/>
    <xf numFmtId="0" fontId="27" fillId="0" borderId="0" xfId="0" applyFont="1"/>
    <xf numFmtId="44" fontId="2" fillId="4" borderId="2" xfId="0" applyNumberFormat="1" applyFont="1" applyFill="1" applyBorder="1" applyAlignment="1" applyProtection="1">
      <alignment horizontal="left"/>
    </xf>
    <xf numFmtId="5" fontId="7" fillId="4" borderId="2" xfId="0" applyNumberFormat="1" applyFont="1" applyFill="1" applyBorder="1" applyAlignment="1" applyProtection="1">
      <alignment horizontal="center"/>
    </xf>
    <xf numFmtId="44" fontId="2" fillId="7" borderId="2" xfId="0" applyNumberFormat="1" applyFont="1" applyFill="1" applyBorder="1" applyAlignment="1" applyProtection="1">
      <alignment horizontal="right"/>
    </xf>
    <xf numFmtId="5" fontId="7" fillId="7" borderId="2" xfId="0" applyNumberFormat="1" applyFont="1" applyFill="1" applyBorder="1" applyAlignment="1" applyProtection="1">
      <alignment horizontal="center"/>
    </xf>
    <xf numFmtId="5" fontId="2" fillId="7" borderId="2" xfId="0" applyNumberFormat="1" applyFont="1" applyFill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right" wrapText="1"/>
    </xf>
    <xf numFmtId="44" fontId="2" fillId="4" borderId="2" xfId="0" applyNumberFormat="1" applyFont="1" applyFill="1" applyBorder="1" applyAlignment="1" applyProtection="1">
      <alignment horizontal="right"/>
    </xf>
    <xf numFmtId="5" fontId="2" fillId="0" borderId="2" xfId="0" applyNumberFormat="1" applyFont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5" fontId="2" fillId="4" borderId="2" xfId="0" applyNumberFormat="1" applyFont="1" applyFill="1" applyBorder="1" applyAlignment="1" applyProtection="1">
      <alignment horizontal="center"/>
    </xf>
    <xf numFmtId="5" fontId="2" fillId="0" borderId="2" xfId="1" applyNumberFormat="1" applyFont="1" applyBorder="1" applyAlignment="1" applyProtection="1">
      <alignment horizontal="center"/>
    </xf>
    <xf numFmtId="5" fontId="2" fillId="0" borderId="2" xfId="0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7" xfId="0" applyFill="1" applyBorder="1"/>
    <xf numFmtId="164" fontId="0" fillId="0" borderId="7" xfId="0" applyNumberFormat="1" applyBorder="1"/>
    <xf numFmtId="164" fontId="2" fillId="0" borderId="11" xfId="0" applyNumberFormat="1" applyFont="1" applyBorder="1"/>
    <xf numFmtId="164" fontId="0" fillId="4" borderId="7" xfId="0" applyNumberFormat="1" applyFill="1" applyBorder="1"/>
    <xf numFmtId="164" fontId="2" fillId="0" borderId="7" xfId="0" applyNumberFormat="1" applyFont="1" applyBorder="1"/>
    <xf numFmtId="164" fontId="0" fillId="0" borderId="9" xfId="0" applyNumberFormat="1" applyBorder="1"/>
    <xf numFmtId="3" fontId="2" fillId="0" borderId="11" xfId="0" applyNumberFormat="1" applyFont="1" applyBorder="1"/>
    <xf numFmtId="3" fontId="2" fillId="0" borderId="7" xfId="0" applyNumberFormat="1" applyFont="1" applyBorder="1"/>
    <xf numFmtId="0" fontId="17" fillId="0" borderId="9" xfId="0" applyFont="1" applyFill="1" applyBorder="1" applyAlignment="1">
      <alignment horizontal="center"/>
    </xf>
    <xf numFmtId="166" fontId="0" fillId="0" borderId="7" xfId="0" applyNumberFormat="1" applyBorder="1"/>
    <xf numFmtId="0" fontId="3" fillId="0" borderId="7" xfId="0" applyFont="1" applyFill="1" applyBorder="1" applyAlignment="1">
      <alignment horizontal="center"/>
    </xf>
    <xf numFmtId="0" fontId="0" fillId="0" borderId="7" xfId="0" applyBorder="1"/>
    <xf numFmtId="0" fontId="8" fillId="3" borderId="0" xfId="0" applyFont="1" applyFill="1"/>
    <xf numFmtId="0" fontId="0" fillId="3" borderId="0" xfId="0" applyFill="1"/>
    <xf numFmtId="0" fontId="14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/>
    <xf numFmtId="10" fontId="0" fillId="3" borderId="0" xfId="0" applyNumberFormat="1" applyFill="1"/>
    <xf numFmtId="0" fontId="4" fillId="0" borderId="0" xfId="0" applyFont="1" applyAlignment="1">
      <alignment wrapText="1"/>
    </xf>
    <xf numFmtId="0" fontId="3" fillId="6" borderId="0" xfId="0" applyFont="1" applyFill="1"/>
    <xf numFmtId="0" fontId="3" fillId="0" borderId="0" xfId="0" applyFont="1" applyBorder="1"/>
    <xf numFmtId="167" fontId="3" fillId="0" borderId="0" xfId="3" applyNumberFormat="1" applyFont="1" applyBorder="1"/>
    <xf numFmtId="0" fontId="3" fillId="0" borderId="0" xfId="3" applyFont="1" applyBorder="1"/>
    <xf numFmtId="165" fontId="1" fillId="0" borderId="0" xfId="0" applyNumberFormat="1" applyFont="1" applyBorder="1"/>
    <xf numFmtId="0" fontId="0" fillId="0" borderId="0" xfId="0" applyBorder="1"/>
    <xf numFmtId="165" fontId="3" fillId="0" borderId="0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3" fillId="0" borderId="0" xfId="6" applyNumberFormat="1" applyFont="1" applyBorder="1"/>
    <xf numFmtId="0" fontId="3" fillId="0" borderId="0" xfId="6" applyFont="1" applyBorder="1"/>
    <xf numFmtId="0" fontId="30" fillId="5" borderId="0" xfId="0" applyFont="1" applyFill="1"/>
    <xf numFmtId="0" fontId="27" fillId="3" borderId="0" xfId="0" applyFont="1" applyFill="1"/>
    <xf numFmtId="0" fontId="31" fillId="0" borderId="0" xfId="0" applyFont="1"/>
    <xf numFmtId="0" fontId="2" fillId="8" borderId="2" xfId="0" applyFont="1" applyFill="1" applyBorder="1" applyAlignment="1">
      <alignment horizontal="right" vertical="center" wrapText="1"/>
    </xf>
    <xf numFmtId="6" fontId="2" fillId="8" borderId="11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6" fontId="2" fillId="9" borderId="9" xfId="0" applyNumberFormat="1" applyFont="1" applyFill="1" applyBorder="1" applyAlignment="1">
      <alignment horizontal="right"/>
    </xf>
    <xf numFmtId="0" fontId="2" fillId="10" borderId="12" xfId="0" applyFont="1" applyFill="1" applyBorder="1" applyAlignment="1">
      <alignment horizontal="right"/>
    </xf>
    <xf numFmtId="6" fontId="2" fillId="10" borderId="9" xfId="0" applyNumberFormat="1" applyFont="1" applyFill="1" applyBorder="1" applyAlignment="1">
      <alignment horizontal="right"/>
    </xf>
    <xf numFmtId="0" fontId="2" fillId="11" borderId="12" xfId="0" applyFont="1" applyFill="1" applyBorder="1" applyAlignment="1">
      <alignment horizontal="right"/>
    </xf>
    <xf numFmtId="6" fontId="2" fillId="11" borderId="9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10" xfId="0" applyNumberFormat="1" applyBorder="1"/>
    <xf numFmtId="1" fontId="0" fillId="4" borderId="0" xfId="0" applyNumberFormat="1" applyFill="1"/>
    <xf numFmtId="165" fontId="3" fillId="0" borderId="0" xfId="3" applyNumberFormat="1" applyFont="1"/>
    <xf numFmtId="165" fontId="3" fillId="0" borderId="10" xfId="3" applyNumberFormat="1" applyFont="1" applyBorder="1"/>
    <xf numFmtId="165" fontId="3" fillId="4" borderId="0" xfId="3" applyNumberFormat="1" applyFont="1" applyFill="1"/>
    <xf numFmtId="165" fontId="3" fillId="0" borderId="0" xfId="3" applyNumberFormat="1" applyFont="1" applyBorder="1"/>
    <xf numFmtId="0" fontId="7" fillId="0" borderId="0" xfId="0" applyFon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4" fontId="28" fillId="0" borderId="0" xfId="0" applyNumberFormat="1" applyFont="1" applyBorder="1" applyAlignment="1">
      <alignment horizontal="left"/>
    </xf>
    <xf numFmtId="44" fontId="29" fillId="0" borderId="0" xfId="0" applyNumberFormat="1" applyFont="1" applyBorder="1" applyAlignment="1">
      <alignment horizontal="left"/>
    </xf>
    <xf numFmtId="44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4" fontId="3" fillId="0" borderId="13" xfId="0" applyNumberFormat="1" applyFont="1" applyBorder="1" applyAlignment="1" applyProtection="1">
      <alignment horizontal="left"/>
      <protection locked="0"/>
    </xf>
    <xf numFmtId="44" fontId="3" fillId="0" borderId="14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</cellXfs>
  <cellStyles count="50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4" name="Picture 3" descr="How Course Releases Equate to Person Month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B30" sqref="B30"/>
    </sheetView>
  </sheetViews>
  <sheetFormatPr defaultColWidth="8.85546875" defaultRowHeight="12.75"/>
  <cols>
    <col min="1" max="1" width="25.85546875" style="19" customWidth="1"/>
    <col min="2" max="2" width="20.7109375" style="19" customWidth="1"/>
    <col min="3" max="7" width="20.7109375" style="20" customWidth="1"/>
    <col min="8" max="12" width="8.85546875" style="87"/>
    <col min="13" max="16384" width="8.85546875" style="16"/>
  </cols>
  <sheetData>
    <row r="1" spans="1:13" s="15" customFormat="1" ht="15">
      <c r="A1" s="259" t="s">
        <v>113</v>
      </c>
      <c r="B1" s="259"/>
      <c r="C1" s="260"/>
      <c r="D1" s="260"/>
      <c r="E1" s="260"/>
      <c r="F1" s="260"/>
      <c r="G1" s="260"/>
      <c r="H1" s="83"/>
      <c r="I1" s="83"/>
      <c r="J1" s="84"/>
      <c r="K1" s="84"/>
      <c r="L1" s="84"/>
      <c r="M1" s="14"/>
    </row>
    <row r="2" spans="1:13" s="15" customFormat="1" ht="15.75">
      <c r="A2" s="261" t="s">
        <v>81</v>
      </c>
      <c r="B2" s="261"/>
      <c r="C2" s="262"/>
      <c r="D2" s="262"/>
      <c r="E2" s="262"/>
      <c r="F2" s="262"/>
      <c r="G2" s="262"/>
      <c r="H2" s="83"/>
      <c r="I2" s="83"/>
      <c r="J2" s="84"/>
      <c r="K2" s="84"/>
      <c r="L2" s="84"/>
      <c r="M2" s="14"/>
    </row>
    <row r="3" spans="1:13" s="15" customFormat="1" ht="13.5" thickBot="1">
      <c r="A3" s="256" t="s">
        <v>114</v>
      </c>
      <c r="B3" s="263" t="s">
        <v>115</v>
      </c>
      <c r="C3" s="264"/>
      <c r="D3" s="255"/>
      <c r="E3" s="255"/>
      <c r="F3" s="255"/>
      <c r="G3" s="255"/>
      <c r="H3" s="83"/>
      <c r="I3" s="83"/>
      <c r="J3" s="84"/>
      <c r="K3" s="84"/>
      <c r="L3" s="84"/>
      <c r="M3" s="14"/>
    </row>
    <row r="4" spans="1:13" s="17" customFormat="1">
      <c r="A4" s="60"/>
      <c r="B4" s="61" t="s">
        <v>21</v>
      </c>
      <c r="C4" s="61" t="s">
        <v>22</v>
      </c>
      <c r="D4" s="62" t="s">
        <v>23</v>
      </c>
      <c r="E4" s="116" t="s">
        <v>31</v>
      </c>
      <c r="F4" s="116" t="s">
        <v>63</v>
      </c>
      <c r="G4" s="61" t="s">
        <v>24</v>
      </c>
      <c r="H4" s="85"/>
      <c r="I4" s="85"/>
      <c r="J4" s="86"/>
      <c r="K4" s="86"/>
      <c r="L4" s="86"/>
      <c r="M4" s="18"/>
    </row>
    <row r="5" spans="1:13" ht="20.100000000000001" customHeight="1">
      <c r="A5" s="189" t="s">
        <v>82</v>
      </c>
      <c r="B5" s="190">
        <f>'KSU Faculty'!Q11</f>
        <v>0</v>
      </c>
      <c r="C5" s="190">
        <f>'KSU Faculty'!Q20</f>
        <v>0</v>
      </c>
      <c r="D5" s="190">
        <f>'KSU Faculty'!Q29</f>
        <v>0</v>
      </c>
      <c r="E5" s="190">
        <f>'KSU Faculty'!Q38</f>
        <v>0</v>
      </c>
      <c r="F5" s="190">
        <f>'KSU Faculty'!Q47</f>
        <v>0</v>
      </c>
      <c r="G5" s="190">
        <f>SUM(B5:F5)</f>
        <v>0</v>
      </c>
    </row>
    <row r="6" spans="1:13" ht="20.100000000000001" customHeight="1">
      <c r="A6" s="60" t="s">
        <v>83</v>
      </c>
      <c r="B6" s="64">
        <f>'KSU Faculty'!R11</f>
        <v>0</v>
      </c>
      <c r="C6" s="64">
        <f>'KSU Faculty'!R20</f>
        <v>0</v>
      </c>
      <c r="D6" s="64">
        <f>'KSU Faculty'!R29</f>
        <v>0</v>
      </c>
      <c r="E6" s="117">
        <f>'KSU Faculty'!R38</f>
        <v>0</v>
      </c>
      <c r="F6" s="117">
        <f>'KSU Faculty'!R47</f>
        <v>0</v>
      </c>
      <c r="G6" s="64">
        <f>SUM(B6:F6)</f>
        <v>0</v>
      </c>
    </row>
    <row r="7" spans="1:13" ht="20.100000000000001" customHeight="1">
      <c r="A7" s="189" t="s">
        <v>84</v>
      </c>
      <c r="B7" s="190">
        <f>Other!D107</f>
        <v>0</v>
      </c>
      <c r="C7" s="190">
        <f>Other!D113</f>
        <v>0</v>
      </c>
      <c r="D7" s="190">
        <f>Other!D119</f>
        <v>0</v>
      </c>
      <c r="E7" s="190">
        <f>Other!D125</f>
        <v>0</v>
      </c>
      <c r="F7" s="190">
        <f>Other!D131</f>
        <v>0</v>
      </c>
      <c r="G7" s="190">
        <f>SUM(B7:F7)</f>
        <v>0</v>
      </c>
    </row>
    <row r="8" spans="1:13" ht="20.100000000000001" customHeight="1">
      <c r="A8" s="60" t="s">
        <v>85</v>
      </c>
      <c r="B8" s="64">
        <f>Other!D41</f>
        <v>0</v>
      </c>
      <c r="C8" s="64">
        <f>Other!D47</f>
        <v>0</v>
      </c>
      <c r="D8" s="64">
        <f>Other!D53</f>
        <v>0</v>
      </c>
      <c r="E8" s="117">
        <f>Other!D59</f>
        <v>0</v>
      </c>
      <c r="F8" s="117">
        <f>Other!D65</f>
        <v>0</v>
      </c>
      <c r="G8" s="64">
        <f>SUM(B8:F8)</f>
        <v>0</v>
      </c>
    </row>
    <row r="9" spans="1:13" ht="20.100000000000001" customHeight="1">
      <c r="A9" s="189" t="s">
        <v>86</v>
      </c>
      <c r="B9" s="190"/>
      <c r="C9" s="190"/>
      <c r="D9" s="190"/>
      <c r="E9" s="190"/>
      <c r="F9" s="190"/>
      <c r="G9" s="190"/>
    </row>
    <row r="10" spans="1:13" ht="20.100000000000001" customHeight="1">
      <c r="A10" s="118" t="s">
        <v>77</v>
      </c>
      <c r="B10" s="64">
        <f>'Participant Costs'!D6</f>
        <v>0</v>
      </c>
      <c r="C10" s="64">
        <f>'Participant Costs'!D11</f>
        <v>0</v>
      </c>
      <c r="D10" s="64">
        <f>'Participant Costs'!D16</f>
        <v>0</v>
      </c>
      <c r="E10" s="117">
        <f>'Participant Costs'!D21</f>
        <v>0</v>
      </c>
      <c r="F10" s="117">
        <f>'Participant Costs'!D26</f>
        <v>0</v>
      </c>
      <c r="G10" s="64">
        <f t="shared" ref="G10:G14" si="0">SUM(B10:F10)</f>
        <v>0</v>
      </c>
    </row>
    <row r="11" spans="1:13" ht="20.100000000000001" customHeight="1">
      <c r="A11" s="191" t="s">
        <v>76</v>
      </c>
      <c r="B11" s="192">
        <f>'Participant Costs'!D32</f>
        <v>0</v>
      </c>
      <c r="C11" s="192">
        <f>'Participant Costs'!D37</f>
        <v>0</v>
      </c>
      <c r="D11" s="192">
        <f>'Participant Costs'!D42</f>
        <v>0</v>
      </c>
      <c r="E11" s="192">
        <f>'Participant Costs'!D47</f>
        <v>0</v>
      </c>
      <c r="F11" s="192">
        <f>'Participant Costs'!D52</f>
        <v>0</v>
      </c>
      <c r="G11" s="192">
        <f t="shared" si="0"/>
        <v>0</v>
      </c>
    </row>
    <row r="12" spans="1:13" ht="20.100000000000001" customHeight="1">
      <c r="A12" s="118" t="s">
        <v>75</v>
      </c>
      <c r="B12" s="64">
        <f>'Participant Costs'!D58</f>
        <v>0</v>
      </c>
      <c r="C12" s="64">
        <f>'Participant Costs'!D63</f>
        <v>0</v>
      </c>
      <c r="D12" s="64">
        <f>'Participant Costs'!D68</f>
        <v>0</v>
      </c>
      <c r="E12" s="117">
        <f>'Participant Costs'!D73</f>
        <v>0</v>
      </c>
      <c r="F12" s="117">
        <f>'Participant Costs'!D78</f>
        <v>0</v>
      </c>
      <c r="G12" s="64">
        <f t="shared" si="0"/>
        <v>0</v>
      </c>
    </row>
    <row r="13" spans="1:13" ht="20.100000000000001" customHeight="1">
      <c r="A13" s="191" t="s">
        <v>62</v>
      </c>
      <c r="B13" s="192">
        <f>'Participant Costs'!D84</f>
        <v>0</v>
      </c>
      <c r="C13" s="192">
        <f>'Participant Costs'!D89</f>
        <v>0</v>
      </c>
      <c r="D13" s="192">
        <f>'Participant Costs'!D94</f>
        <v>0</v>
      </c>
      <c r="E13" s="192">
        <f>'Participant Costs'!D99</f>
        <v>0</v>
      </c>
      <c r="F13" s="192">
        <f>'Participant Costs'!D104</f>
        <v>0</v>
      </c>
      <c r="G13" s="192">
        <f t="shared" si="0"/>
        <v>0</v>
      </c>
    </row>
    <row r="14" spans="1:13" ht="20.100000000000001" customHeight="1">
      <c r="A14" s="118" t="s">
        <v>78</v>
      </c>
      <c r="B14" s="64">
        <f>SUM(B10:B13)</f>
        <v>0</v>
      </c>
      <c r="C14" s="64">
        <f>SUM(C10:C13)</f>
        <v>0</v>
      </c>
      <c r="D14" s="64">
        <f>SUM(D10:D13)</f>
        <v>0</v>
      </c>
      <c r="E14" s="64">
        <f>SUM(E10:E13)</f>
        <v>0</v>
      </c>
      <c r="F14" s="64">
        <f>SUM(F10:F13)</f>
        <v>0</v>
      </c>
      <c r="G14" s="64">
        <f t="shared" si="0"/>
        <v>0</v>
      </c>
    </row>
    <row r="15" spans="1:13" ht="20.100000000000001" customHeight="1">
      <c r="A15" s="191" t="s">
        <v>79</v>
      </c>
      <c r="B15" s="193"/>
      <c r="C15" s="192"/>
      <c r="D15" s="192"/>
      <c r="E15" s="192"/>
      <c r="F15" s="192"/>
      <c r="G15" s="192"/>
    </row>
    <row r="16" spans="1:13" ht="20.100000000000001" customHeight="1">
      <c r="A16" s="60" t="s">
        <v>98</v>
      </c>
      <c r="B16" s="64">
        <f>Other!D8</f>
        <v>0</v>
      </c>
      <c r="C16" s="64">
        <f>Other!D14</f>
        <v>0</v>
      </c>
      <c r="D16" s="64">
        <f>Other!D20</f>
        <v>0</v>
      </c>
      <c r="E16" s="117">
        <f>Other!D26</f>
        <v>0</v>
      </c>
      <c r="F16" s="117">
        <f>Other!D32</f>
        <v>0</v>
      </c>
      <c r="G16" s="64">
        <f t="shared" ref="G16:G22" si="1">SUM(B16:F16)</f>
        <v>0</v>
      </c>
    </row>
    <row r="17" spans="1:8" ht="20.100000000000001" customHeight="1">
      <c r="A17" s="189" t="s">
        <v>87</v>
      </c>
      <c r="B17" s="190">
        <f>Other!D140</f>
        <v>0</v>
      </c>
      <c r="C17" s="190">
        <f>Other!D146</f>
        <v>0</v>
      </c>
      <c r="D17" s="190">
        <f>Other!D152</f>
        <v>0</v>
      </c>
      <c r="E17" s="190">
        <f>Other!D158</f>
        <v>0</v>
      </c>
      <c r="F17" s="190">
        <f>Other!D164</f>
        <v>0</v>
      </c>
      <c r="G17" s="190">
        <f t="shared" si="1"/>
        <v>0</v>
      </c>
    </row>
    <row r="18" spans="1:8" ht="20.100000000000001" customHeight="1">
      <c r="A18" s="60" t="s">
        <v>88</v>
      </c>
      <c r="B18" s="64">
        <f>Other!D173</f>
        <v>0</v>
      </c>
      <c r="C18" s="64">
        <f>Other!D179</f>
        <v>0</v>
      </c>
      <c r="D18" s="64">
        <f>Other!D185</f>
        <v>0</v>
      </c>
      <c r="E18" s="117">
        <f>Other!D191</f>
        <v>0</v>
      </c>
      <c r="F18" s="117">
        <f>Other!E197</f>
        <v>0</v>
      </c>
      <c r="G18" s="64">
        <f t="shared" si="1"/>
        <v>0</v>
      </c>
    </row>
    <row r="19" spans="1:8" ht="20.100000000000001" customHeight="1">
      <c r="A19" s="189" t="s">
        <v>89</v>
      </c>
      <c r="B19" s="190">
        <f>Other!D74</f>
        <v>0</v>
      </c>
      <c r="C19" s="190">
        <f>Other!D80</f>
        <v>0</v>
      </c>
      <c r="D19" s="190">
        <f>Other!D86</f>
        <v>0</v>
      </c>
      <c r="E19" s="190">
        <f>Other!D92</f>
        <v>0</v>
      </c>
      <c r="F19" s="190">
        <f>Other!D98</f>
        <v>0</v>
      </c>
      <c r="G19" s="190">
        <f t="shared" si="1"/>
        <v>0</v>
      </c>
    </row>
    <row r="20" spans="1:8" ht="20.100000000000001" customHeight="1">
      <c r="A20" s="194" t="s">
        <v>96</v>
      </c>
      <c r="B20" s="196">
        <f>B5+B6+B7+B8+B14+B16+B17+B18+B19</f>
        <v>0</v>
      </c>
      <c r="C20" s="196">
        <f t="shared" ref="C20:F20" si="2">C5+C6+C7+C8+C14+C16+C17+C18+C19</f>
        <v>0</v>
      </c>
      <c r="D20" s="196">
        <f t="shared" si="2"/>
        <v>0</v>
      </c>
      <c r="E20" s="196">
        <f t="shared" si="2"/>
        <v>0</v>
      </c>
      <c r="F20" s="196">
        <f t="shared" si="2"/>
        <v>0</v>
      </c>
      <c r="G20" s="196">
        <f t="shared" si="1"/>
        <v>0</v>
      </c>
    </row>
    <row r="21" spans="1:8" ht="20.100000000000001" customHeight="1">
      <c r="A21" s="195" t="s">
        <v>97</v>
      </c>
      <c r="B21" s="197">
        <f>B29*(B20-B17-B14-Other!E173)</f>
        <v>0</v>
      </c>
      <c r="C21" s="197">
        <f>B29*(C20-C17-C14-Other!E179)</f>
        <v>0</v>
      </c>
      <c r="D21" s="197">
        <f>B29*(D20-D17-D14-Other!E185)</f>
        <v>0</v>
      </c>
      <c r="E21" s="197">
        <f>B29*(E20-E17-E14-Other!E191)</f>
        <v>0</v>
      </c>
      <c r="F21" s="197">
        <f>B29*(F20-F17-F14-Other!E197)</f>
        <v>0</v>
      </c>
      <c r="G21" s="198">
        <f t="shared" si="1"/>
        <v>0</v>
      </c>
      <c r="H21" s="88"/>
    </row>
    <row r="22" spans="1:8" ht="26.1" customHeight="1">
      <c r="A22" s="194" t="s">
        <v>99</v>
      </c>
      <c r="B22" s="199">
        <f>SUM(B20:B21)</f>
        <v>0</v>
      </c>
      <c r="C22" s="199">
        <f>SUM(C20:C21)</f>
        <v>0</v>
      </c>
      <c r="D22" s="196">
        <f>SUM(D20:D21)</f>
        <v>0</v>
      </c>
      <c r="E22" s="200">
        <f>SUM(E20:E21)</f>
        <v>0</v>
      </c>
      <c r="F22" s="200">
        <f>SUM(F20:F21)</f>
        <v>0</v>
      </c>
      <c r="G22" s="196">
        <f t="shared" si="1"/>
        <v>0</v>
      </c>
    </row>
    <row r="23" spans="1:8">
      <c r="A23" s="63"/>
      <c r="B23" s="119"/>
      <c r="C23" s="119"/>
      <c r="D23" s="120"/>
      <c r="E23" s="121"/>
      <c r="F23" s="121"/>
      <c r="G23" s="120"/>
    </row>
    <row r="24" spans="1:8">
      <c r="A24" s="22" t="s">
        <v>80</v>
      </c>
      <c r="B24" s="22" t="e">
        <f>B22/B15</f>
        <v>#DIV/0!</v>
      </c>
      <c r="C24" s="22" t="e">
        <f>C22/C15</f>
        <v>#DIV/0!</v>
      </c>
      <c r="D24" s="22" t="e">
        <f>D22/D15</f>
        <v>#DIV/0!</v>
      </c>
      <c r="E24" s="22" t="e">
        <f>E22/E15</f>
        <v>#DIV/0!</v>
      </c>
      <c r="F24" s="22" t="e">
        <f>F22/F15</f>
        <v>#DIV/0!</v>
      </c>
    </row>
    <row r="25" spans="1:8">
      <c r="A25" s="22"/>
      <c r="B25" s="22"/>
    </row>
    <row r="26" spans="1:8">
      <c r="A26" s="99" t="s">
        <v>59</v>
      </c>
      <c r="B26" s="100">
        <f>B21/B29</f>
        <v>0</v>
      </c>
      <c r="C26" s="100">
        <f>C21/B29</f>
        <v>0</v>
      </c>
      <c r="D26" s="100">
        <f>D21/B29</f>
        <v>0</v>
      </c>
      <c r="E26" s="100">
        <f>E21/B29</f>
        <v>0</v>
      </c>
      <c r="F26" s="100">
        <f>F21/B29</f>
        <v>0</v>
      </c>
      <c r="G26" s="100">
        <f>G21/B29</f>
        <v>0</v>
      </c>
    </row>
    <row r="27" spans="1:8">
      <c r="A27" s="257" t="s">
        <v>116</v>
      </c>
      <c r="B27" s="258"/>
      <c r="C27" s="258"/>
      <c r="D27" s="258"/>
      <c r="E27" s="258"/>
      <c r="F27" s="258"/>
      <c r="G27" s="258"/>
    </row>
    <row r="28" spans="1:8" ht="24.75" customHeight="1">
      <c r="A28" s="258"/>
      <c r="B28" s="258"/>
      <c r="C28" s="258"/>
      <c r="D28" s="258"/>
      <c r="E28" s="258"/>
      <c r="F28" s="258"/>
      <c r="G28" s="258"/>
    </row>
    <row r="29" spans="1:8">
      <c r="A29" s="27" t="s">
        <v>36</v>
      </c>
      <c r="B29" s="55">
        <v>0.35499999999999998</v>
      </c>
    </row>
    <row r="30" spans="1:8">
      <c r="A30" s="101"/>
      <c r="B30" s="102"/>
      <c r="C30" s="103"/>
      <c r="D30" s="103"/>
      <c r="E30" s="103"/>
      <c r="F30" s="103"/>
      <c r="G30" s="103"/>
      <c r="H30" s="104"/>
    </row>
    <row r="31" spans="1:8">
      <c r="A31" s="65" t="s">
        <v>48</v>
      </c>
      <c r="B31" s="66"/>
      <c r="C31" s="67"/>
      <c r="D31" s="67"/>
      <c r="E31" s="68" t="s">
        <v>53</v>
      </c>
      <c r="F31" s="68"/>
      <c r="G31" s="69">
        <f>D32*0.5</f>
        <v>0</v>
      </c>
      <c r="H31" s="104"/>
    </row>
    <row r="32" spans="1:8">
      <c r="A32" s="70"/>
      <c r="B32" s="71"/>
      <c r="C32" s="72" t="s">
        <v>49</v>
      </c>
      <c r="D32" s="73">
        <f>G21*0.6</f>
        <v>0</v>
      </c>
      <c r="E32" s="72" t="s">
        <v>50</v>
      </c>
      <c r="F32" s="72"/>
      <c r="G32" s="74">
        <f>D32*0.3</f>
        <v>0</v>
      </c>
      <c r="H32" s="104"/>
    </row>
    <row r="33" spans="1:8">
      <c r="A33" s="70"/>
      <c r="B33" s="75"/>
      <c r="C33" s="73"/>
      <c r="D33" s="73"/>
      <c r="E33" s="72" t="s">
        <v>51</v>
      </c>
      <c r="F33" s="72"/>
      <c r="G33" s="76">
        <f>D32*0.2</f>
        <v>0</v>
      </c>
      <c r="H33" s="104"/>
    </row>
    <row r="34" spans="1:8">
      <c r="A34" s="70"/>
      <c r="B34" s="75"/>
      <c r="C34" s="73"/>
      <c r="D34" s="73"/>
      <c r="E34" s="72"/>
      <c r="F34" s="72"/>
      <c r="G34" s="76"/>
      <c r="H34" s="104"/>
    </row>
    <row r="35" spans="1:8">
      <c r="A35" s="77"/>
      <c r="B35" s="71"/>
      <c r="C35" s="72" t="s">
        <v>52</v>
      </c>
      <c r="D35" s="73">
        <f>G21*0.4</f>
        <v>0</v>
      </c>
      <c r="E35" s="73"/>
      <c r="F35" s="73"/>
      <c r="G35" s="74"/>
      <c r="H35" s="104"/>
    </row>
    <row r="36" spans="1:8">
      <c r="A36" s="77"/>
      <c r="B36" s="71"/>
      <c r="C36" s="73"/>
      <c r="D36" s="73"/>
      <c r="E36" s="73"/>
      <c r="F36" s="73"/>
      <c r="G36" s="74"/>
      <c r="H36" s="104"/>
    </row>
    <row r="37" spans="1:8">
      <c r="A37" s="78"/>
      <c r="B37" s="79"/>
      <c r="C37" s="80" t="s">
        <v>18</v>
      </c>
      <c r="D37" s="81">
        <f>SUM(D32:D35)</f>
        <v>0</v>
      </c>
      <c r="E37" s="81"/>
      <c r="F37" s="81"/>
      <c r="G37" s="82"/>
      <c r="H37" s="104"/>
    </row>
    <row r="38" spans="1:8">
      <c r="A38" s="105" t="s">
        <v>54</v>
      </c>
      <c r="B38" s="106"/>
      <c r="C38" s="103"/>
      <c r="D38" s="103"/>
      <c r="E38" s="103"/>
      <c r="F38" s="103"/>
      <c r="G38" s="103"/>
      <c r="H38" s="104"/>
    </row>
    <row r="39" spans="1:8">
      <c r="A39" s="106"/>
      <c r="B39" s="106"/>
      <c r="C39" s="103"/>
      <c r="D39" s="103"/>
      <c r="E39" s="103"/>
      <c r="F39" s="103"/>
      <c r="G39" s="103"/>
      <c r="H39" s="104"/>
    </row>
    <row r="40" spans="1:8">
      <c r="A40" s="106"/>
      <c r="B40" s="106"/>
      <c r="C40" s="103"/>
      <c r="D40" s="103"/>
      <c r="E40" s="103"/>
      <c r="F40" s="103"/>
      <c r="G40" s="103"/>
      <c r="H40" s="104"/>
    </row>
    <row r="41" spans="1:8">
      <c r="A41" s="106"/>
      <c r="B41" s="106"/>
      <c r="C41" s="103"/>
      <c r="D41" s="103"/>
      <c r="E41" s="103"/>
      <c r="F41" s="103"/>
      <c r="G41" s="103"/>
      <c r="H41" s="104"/>
    </row>
  </sheetData>
  <mergeCells count="4">
    <mergeCell ref="A27:G28"/>
    <mergeCell ref="A1:G1"/>
    <mergeCell ref="A2:G2"/>
    <mergeCell ref="B3:C3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workbookViewId="0">
      <selection activeCell="A5" sqref="A5"/>
    </sheetView>
  </sheetViews>
  <sheetFormatPr defaultColWidth="8.85546875" defaultRowHeight="12.75"/>
  <cols>
    <col min="1" max="1" width="17.42578125" customWidth="1"/>
    <col min="2" max="2" width="14" style="36" customWidth="1"/>
    <col min="3" max="3" width="10.42578125" style="1" customWidth="1"/>
    <col min="4" max="4" width="6.7109375" customWidth="1"/>
    <col min="6" max="6" width="8.85546875" style="36"/>
    <col min="7" max="7" width="10.85546875" style="56" customWidth="1"/>
    <col min="8" max="8" width="10.140625" bestFit="1" customWidth="1"/>
    <col min="9" max="9" width="12.140625" customWidth="1"/>
    <col min="10" max="10" width="12.140625" style="36" customWidth="1"/>
    <col min="11" max="11" width="7.7109375" style="56" customWidth="1"/>
    <col min="13" max="13" width="10.85546875" customWidth="1"/>
    <col min="14" max="14" width="10" customWidth="1"/>
    <col min="15" max="15" width="8.85546875" customWidth="1"/>
    <col min="16" max="16" width="1.42578125" customWidth="1"/>
    <col min="17" max="17" width="8.7109375" customWidth="1"/>
    <col min="18" max="18" width="7.42578125" customWidth="1"/>
  </cols>
  <sheetData>
    <row r="1" spans="1:19" ht="15.75">
      <c r="A1" s="219" t="s">
        <v>14</v>
      </c>
      <c r="B1" s="222"/>
      <c r="C1" s="223"/>
      <c r="D1" s="220"/>
      <c r="E1" s="220"/>
      <c r="F1" s="238" t="s">
        <v>102</v>
      </c>
      <c r="G1" s="224"/>
      <c r="H1" s="220"/>
      <c r="I1" s="220"/>
      <c r="J1" s="220"/>
      <c r="K1" s="224"/>
      <c r="L1" s="220"/>
      <c r="M1" s="220"/>
      <c r="N1" s="220"/>
      <c r="O1" s="220"/>
    </row>
    <row r="2" spans="1:19" ht="12" customHeight="1">
      <c r="B2" s="112" t="s">
        <v>69</v>
      </c>
      <c r="H2" s="111"/>
      <c r="J2" s="113" t="s">
        <v>70</v>
      </c>
      <c r="K2" s="110"/>
      <c r="L2" s="110"/>
      <c r="M2" s="110"/>
      <c r="Q2" s="265" t="s">
        <v>101</v>
      </c>
      <c r="R2" s="265"/>
      <c r="S2" s="225"/>
    </row>
    <row r="3" spans="1:19" ht="38.25">
      <c r="A3" s="5" t="s">
        <v>5</v>
      </c>
      <c r="B3" s="109" t="s">
        <v>94</v>
      </c>
      <c r="C3" s="6" t="s">
        <v>0</v>
      </c>
      <c r="D3" s="5" t="s">
        <v>1</v>
      </c>
      <c r="E3" s="202" t="s">
        <v>2</v>
      </c>
      <c r="F3" s="52" t="s">
        <v>57</v>
      </c>
      <c r="G3" s="57" t="s">
        <v>58</v>
      </c>
      <c r="H3" s="5" t="s">
        <v>3</v>
      </c>
      <c r="I3" s="202" t="s">
        <v>95</v>
      </c>
      <c r="J3" s="89" t="s">
        <v>56</v>
      </c>
      <c r="K3" s="90" t="s">
        <v>25</v>
      </c>
      <c r="L3" s="91" t="s">
        <v>8</v>
      </c>
      <c r="M3" s="215" t="s">
        <v>95</v>
      </c>
      <c r="N3" s="7" t="s">
        <v>9</v>
      </c>
      <c r="O3" s="7" t="s">
        <v>10</v>
      </c>
      <c r="P3" s="4"/>
      <c r="Q3" s="265"/>
      <c r="R3" s="265"/>
      <c r="S3" s="225"/>
    </row>
    <row r="4" spans="1:19">
      <c r="A4" s="147" t="s">
        <v>4</v>
      </c>
      <c r="B4" s="147"/>
      <c r="C4" s="148"/>
      <c r="D4" s="149"/>
      <c r="E4" s="203"/>
      <c r="F4" s="149"/>
      <c r="G4" s="150"/>
      <c r="H4" s="149"/>
      <c r="I4" s="203"/>
      <c r="J4" s="149"/>
      <c r="K4" s="150"/>
      <c r="L4" s="149"/>
      <c r="M4" s="203"/>
      <c r="N4" s="149"/>
      <c r="O4" s="149"/>
      <c r="P4" s="4"/>
      <c r="Q4" s="4" t="s">
        <v>3</v>
      </c>
      <c r="R4" s="4" t="s">
        <v>20</v>
      </c>
    </row>
    <row r="5" spans="1:19">
      <c r="A5" s="42" t="s">
        <v>71</v>
      </c>
      <c r="B5" s="201" t="s">
        <v>100</v>
      </c>
      <c r="C5" s="44">
        <v>0</v>
      </c>
      <c r="D5" s="30">
        <v>0</v>
      </c>
      <c r="E5" s="204">
        <f>C5*(1+D5)</f>
        <v>0</v>
      </c>
      <c r="F5" s="53">
        <f>IF(B5="A", G5/0.1111, G5/0.08333)</f>
        <v>0</v>
      </c>
      <c r="G5" s="58"/>
      <c r="H5" s="1">
        <f t="shared" ref="H5:H10" si="0">E5*G5</f>
        <v>0</v>
      </c>
      <c r="I5" s="208">
        <f>IF(B5="P",H5*0.0145,H5*0.33)</f>
        <v>0</v>
      </c>
      <c r="J5" s="54"/>
      <c r="K5" s="59">
        <f>J5/9</f>
        <v>0</v>
      </c>
      <c r="L5" s="1">
        <f t="shared" ref="L5:L10" si="1">E5*K5</f>
        <v>0</v>
      </c>
      <c r="M5" s="216">
        <f>IF(B5="P",L5*0.0145,L5*0.18)</f>
        <v>0</v>
      </c>
      <c r="N5" s="1">
        <f t="shared" ref="N5:N10" si="2">H5+L5</f>
        <v>0</v>
      </c>
      <c r="O5" s="1">
        <f t="shared" ref="O5:O10" si="3">I5+M5</f>
        <v>0</v>
      </c>
      <c r="P5" s="4"/>
      <c r="R5" s="13"/>
    </row>
    <row r="6" spans="1:19">
      <c r="A6" s="42" t="s">
        <v>43</v>
      </c>
      <c r="B6" s="42"/>
      <c r="C6" s="44">
        <v>0</v>
      </c>
      <c r="D6" s="30">
        <v>0</v>
      </c>
      <c r="E6" s="204">
        <f t="shared" ref="E6:E10" si="4">C6*(1+D6)</f>
        <v>0</v>
      </c>
      <c r="F6" s="53">
        <f t="shared" ref="F6:F37" si="5">IF(B6="A", G6/0.1111, G6/0.08333)</f>
        <v>0</v>
      </c>
      <c r="G6" s="58"/>
      <c r="H6" s="1">
        <f t="shared" si="0"/>
        <v>0</v>
      </c>
      <c r="I6" s="208">
        <f t="shared" ref="I6:I10" si="6">IF(B6="P",H6*0.0145,H6*0.33)</f>
        <v>0</v>
      </c>
      <c r="J6" s="54"/>
      <c r="K6" s="59">
        <f t="shared" ref="K6:K10" si="7">J6/9</f>
        <v>0</v>
      </c>
      <c r="L6" s="1">
        <f t="shared" si="1"/>
        <v>0</v>
      </c>
      <c r="M6" s="216">
        <f t="shared" ref="M6:M10" si="8">IF(B6="P",L6*0.0145,L6*0.18)</f>
        <v>0</v>
      </c>
      <c r="N6" s="1">
        <f t="shared" si="2"/>
        <v>0</v>
      </c>
      <c r="O6" s="1">
        <f t="shared" si="3"/>
        <v>0</v>
      </c>
      <c r="P6" s="4"/>
      <c r="R6" s="13"/>
    </row>
    <row r="7" spans="1:19">
      <c r="A7" s="42" t="s">
        <v>44</v>
      </c>
      <c r="B7" s="42"/>
      <c r="C7" s="44">
        <v>0</v>
      </c>
      <c r="D7" s="30">
        <v>0</v>
      </c>
      <c r="E7" s="204">
        <f t="shared" si="4"/>
        <v>0</v>
      </c>
      <c r="F7" s="53">
        <f t="shared" si="5"/>
        <v>0</v>
      </c>
      <c r="G7" s="58"/>
      <c r="H7" s="1">
        <f t="shared" si="0"/>
        <v>0</v>
      </c>
      <c r="I7" s="208">
        <f t="shared" si="6"/>
        <v>0</v>
      </c>
      <c r="J7" s="54"/>
      <c r="K7" s="59">
        <f t="shared" si="7"/>
        <v>0</v>
      </c>
      <c r="L7" s="1">
        <f t="shared" si="1"/>
        <v>0</v>
      </c>
      <c r="M7" s="216">
        <f t="shared" si="8"/>
        <v>0</v>
      </c>
      <c r="N7" s="1">
        <f t="shared" si="2"/>
        <v>0</v>
      </c>
      <c r="O7" s="1">
        <f t="shared" si="3"/>
        <v>0</v>
      </c>
      <c r="P7" s="4"/>
      <c r="R7" s="13"/>
    </row>
    <row r="8" spans="1:19">
      <c r="A8" s="43" t="s">
        <v>45</v>
      </c>
      <c r="B8" s="43"/>
      <c r="C8" s="44">
        <v>0</v>
      </c>
      <c r="D8" s="30">
        <v>0</v>
      </c>
      <c r="E8" s="204">
        <f t="shared" si="4"/>
        <v>0</v>
      </c>
      <c r="F8" s="53">
        <f t="shared" si="5"/>
        <v>0</v>
      </c>
      <c r="G8" s="58"/>
      <c r="H8" s="1">
        <f t="shared" si="0"/>
        <v>0</v>
      </c>
      <c r="I8" s="208">
        <f t="shared" si="6"/>
        <v>0</v>
      </c>
      <c r="J8" s="54"/>
      <c r="K8" s="59">
        <f t="shared" si="7"/>
        <v>0</v>
      </c>
      <c r="L8" s="1">
        <f t="shared" si="1"/>
        <v>0</v>
      </c>
      <c r="M8" s="216">
        <f t="shared" si="8"/>
        <v>0</v>
      </c>
      <c r="N8" s="1">
        <f t="shared" si="2"/>
        <v>0</v>
      </c>
      <c r="O8" s="1">
        <f t="shared" si="3"/>
        <v>0</v>
      </c>
      <c r="P8" s="4"/>
      <c r="R8" s="13"/>
    </row>
    <row r="9" spans="1:19">
      <c r="A9" s="43" t="s">
        <v>46</v>
      </c>
      <c r="B9" s="43"/>
      <c r="C9" s="44">
        <v>0</v>
      </c>
      <c r="D9" s="30">
        <v>0</v>
      </c>
      <c r="E9" s="204">
        <f t="shared" si="4"/>
        <v>0</v>
      </c>
      <c r="F9" s="53">
        <f t="shared" si="5"/>
        <v>0</v>
      </c>
      <c r="G9" s="58"/>
      <c r="H9" s="1">
        <f t="shared" si="0"/>
        <v>0</v>
      </c>
      <c r="I9" s="208">
        <f t="shared" si="6"/>
        <v>0</v>
      </c>
      <c r="J9" s="54"/>
      <c r="K9" s="59">
        <f t="shared" si="7"/>
        <v>0</v>
      </c>
      <c r="L9" s="1">
        <f t="shared" si="1"/>
        <v>0</v>
      </c>
      <c r="M9" s="216">
        <f t="shared" si="8"/>
        <v>0</v>
      </c>
      <c r="N9" s="1">
        <f t="shared" si="2"/>
        <v>0</v>
      </c>
      <c r="O9" s="1">
        <f t="shared" si="3"/>
        <v>0</v>
      </c>
      <c r="P9" s="4"/>
      <c r="R9" s="13"/>
    </row>
    <row r="10" spans="1:19">
      <c r="A10" s="43" t="s">
        <v>47</v>
      </c>
      <c r="B10" s="43"/>
      <c r="C10" s="44">
        <v>0</v>
      </c>
      <c r="D10" s="30">
        <v>0</v>
      </c>
      <c r="E10" s="204">
        <f t="shared" si="4"/>
        <v>0</v>
      </c>
      <c r="F10" s="53">
        <f t="shared" si="5"/>
        <v>0</v>
      </c>
      <c r="G10" s="58"/>
      <c r="H10" s="1">
        <f t="shared" si="0"/>
        <v>0</v>
      </c>
      <c r="I10" s="208">
        <f t="shared" si="6"/>
        <v>0</v>
      </c>
      <c r="J10" s="54"/>
      <c r="K10" s="59">
        <f t="shared" si="7"/>
        <v>0</v>
      </c>
      <c r="L10" s="1">
        <f t="shared" si="1"/>
        <v>0</v>
      </c>
      <c r="M10" s="216">
        <f t="shared" si="8"/>
        <v>0</v>
      </c>
      <c r="N10" s="1">
        <f t="shared" si="2"/>
        <v>0</v>
      </c>
      <c r="O10" s="1">
        <f t="shared" si="3"/>
        <v>0</v>
      </c>
      <c r="P10" s="4"/>
      <c r="R10" s="13"/>
    </row>
    <row r="11" spans="1:19">
      <c r="A11" s="137" t="s">
        <v>11</v>
      </c>
      <c r="B11" s="137"/>
      <c r="C11" s="157"/>
      <c r="D11" s="158"/>
      <c r="E11" s="205"/>
      <c r="F11" s="159"/>
      <c r="G11" s="160"/>
      <c r="H11" s="161">
        <f>SUM(H5:H10)</f>
        <v>0</v>
      </c>
      <c r="I11" s="213">
        <f>SUM(I5:I10)</f>
        <v>0</v>
      </c>
      <c r="J11" s="162"/>
      <c r="K11" s="163"/>
      <c r="L11" s="161">
        <f>SUM(L5:L10)</f>
        <v>0</v>
      </c>
      <c r="M11" s="213">
        <f>SUM(M5:M10)</f>
        <v>0</v>
      </c>
      <c r="N11" s="161">
        <f>SUM(N5:N10)</f>
        <v>0</v>
      </c>
      <c r="O11" s="161">
        <f>SUM(O5:O10)</f>
        <v>0</v>
      </c>
      <c r="P11" s="4"/>
      <c r="Q11" s="10">
        <f>N11+'KSU Other Personnel'!F11</f>
        <v>0</v>
      </c>
      <c r="R11" s="10">
        <f>O11+'KSU Other Personnel'!H11</f>
        <v>0</v>
      </c>
    </row>
    <row r="12" spans="1:19">
      <c r="A12" s="4"/>
      <c r="B12" s="4"/>
      <c r="C12" s="25"/>
      <c r="D12" s="24"/>
      <c r="E12" s="206"/>
      <c r="F12" s="53"/>
      <c r="G12" s="58"/>
      <c r="H12" s="24"/>
      <c r="I12" s="206"/>
      <c r="J12" s="54"/>
      <c r="K12" s="59"/>
      <c r="L12" s="26"/>
      <c r="M12" s="217"/>
      <c r="N12" s="26"/>
      <c r="O12" s="26"/>
      <c r="P12" s="4"/>
      <c r="R12" s="13"/>
    </row>
    <row r="13" spans="1:19">
      <c r="A13" s="135" t="s">
        <v>6</v>
      </c>
      <c r="B13" s="135"/>
      <c r="C13" s="131"/>
      <c r="D13" s="129"/>
      <c r="E13" s="207"/>
      <c r="F13" s="151"/>
      <c r="G13" s="152"/>
      <c r="H13" s="129"/>
      <c r="I13" s="207"/>
      <c r="J13" s="153"/>
      <c r="K13" s="154"/>
      <c r="L13" s="129"/>
      <c r="M13" s="207"/>
      <c r="N13" s="129"/>
      <c r="O13" s="129"/>
      <c r="P13" s="4"/>
    </row>
    <row r="14" spans="1:19">
      <c r="A14" s="42" t="str">
        <f t="shared" ref="A14:A19" si="9">A5</f>
        <v>Faculty 1</v>
      </c>
      <c r="B14" s="201" t="s">
        <v>100</v>
      </c>
      <c r="C14" s="1">
        <f t="shared" ref="C14:C19" si="10">E5</f>
        <v>0</v>
      </c>
      <c r="D14" s="2">
        <v>0.02</v>
      </c>
      <c r="E14" s="208">
        <f t="shared" ref="E14:E19" si="11">C14*(1+D14)</f>
        <v>0</v>
      </c>
      <c r="F14" s="53">
        <f t="shared" si="5"/>
        <v>0</v>
      </c>
      <c r="G14" s="58"/>
      <c r="H14" s="1">
        <f t="shared" ref="H14:H19" si="12">E14*G14</f>
        <v>0</v>
      </c>
      <c r="I14" s="208">
        <f>IF(B14="P",H14*0.0145,H14*0.33)</f>
        <v>0</v>
      </c>
      <c r="J14" s="54"/>
      <c r="K14" s="59">
        <f>J14/9</f>
        <v>0</v>
      </c>
      <c r="L14" s="1">
        <f t="shared" ref="L14:L19" si="13">E14*K14</f>
        <v>0</v>
      </c>
      <c r="M14" s="216">
        <f>IF(B14="P",L14*0.0145,L14*0.18)</f>
        <v>0</v>
      </c>
      <c r="N14" s="1">
        <f t="shared" ref="N14:N19" si="14">H14+L14</f>
        <v>0</v>
      </c>
      <c r="O14" s="1">
        <f t="shared" ref="O14:O19" si="15">I14+M14</f>
        <v>0</v>
      </c>
      <c r="P14" s="4"/>
      <c r="Q14" s="4"/>
      <c r="R14" s="4"/>
    </row>
    <row r="15" spans="1:19">
      <c r="A15" s="42" t="str">
        <f t="shared" si="9"/>
        <v>Faculty 2</v>
      </c>
      <c r="B15" s="42"/>
      <c r="C15" s="34">
        <f t="shared" si="10"/>
        <v>0</v>
      </c>
      <c r="D15" s="2">
        <v>0.02</v>
      </c>
      <c r="E15" s="208">
        <f t="shared" si="11"/>
        <v>0</v>
      </c>
      <c r="F15" s="53">
        <f t="shared" si="5"/>
        <v>0</v>
      </c>
      <c r="G15" s="58"/>
      <c r="H15" s="1">
        <f t="shared" si="12"/>
        <v>0</v>
      </c>
      <c r="I15" s="208">
        <f t="shared" ref="I15:I19" si="16">IF(B15="P",H15*0.0145,H15*0.33)</f>
        <v>0</v>
      </c>
      <c r="J15" s="54"/>
      <c r="K15" s="59">
        <f t="shared" ref="K15:K19" si="17">J15/9</f>
        <v>0</v>
      </c>
      <c r="L15" s="1">
        <f t="shared" si="13"/>
        <v>0</v>
      </c>
      <c r="M15" s="216">
        <f t="shared" ref="M15:M19" si="18">IF(B15="P",L15*0.0145,L15*0.18)</f>
        <v>0</v>
      </c>
      <c r="N15" s="1">
        <f t="shared" si="14"/>
        <v>0</v>
      </c>
      <c r="O15" s="1">
        <f t="shared" si="15"/>
        <v>0</v>
      </c>
      <c r="P15" s="4"/>
      <c r="Q15" s="4"/>
      <c r="R15" s="4"/>
    </row>
    <row r="16" spans="1:19">
      <c r="A16" s="42" t="str">
        <f t="shared" si="9"/>
        <v>Faculty 3</v>
      </c>
      <c r="B16" s="42"/>
      <c r="C16" s="34">
        <f t="shared" si="10"/>
        <v>0</v>
      </c>
      <c r="D16" s="2">
        <v>0.02</v>
      </c>
      <c r="E16" s="208">
        <f t="shared" si="11"/>
        <v>0</v>
      </c>
      <c r="F16" s="53">
        <f t="shared" si="5"/>
        <v>0</v>
      </c>
      <c r="G16" s="58"/>
      <c r="H16" s="1">
        <f t="shared" si="12"/>
        <v>0</v>
      </c>
      <c r="I16" s="208">
        <f t="shared" si="16"/>
        <v>0</v>
      </c>
      <c r="J16" s="54"/>
      <c r="K16" s="59">
        <f t="shared" si="17"/>
        <v>0</v>
      </c>
      <c r="L16" s="1">
        <f t="shared" si="13"/>
        <v>0</v>
      </c>
      <c r="M16" s="216">
        <f t="shared" si="18"/>
        <v>0</v>
      </c>
      <c r="N16" s="1">
        <f t="shared" si="14"/>
        <v>0</v>
      </c>
      <c r="O16" s="1">
        <f t="shared" si="15"/>
        <v>0</v>
      </c>
      <c r="P16" s="4"/>
      <c r="Q16" s="4"/>
      <c r="R16" s="4"/>
    </row>
    <row r="17" spans="1:18">
      <c r="A17" s="43" t="str">
        <f t="shared" si="9"/>
        <v>Faculty 4</v>
      </c>
      <c r="B17" s="43"/>
      <c r="C17" s="1">
        <f t="shared" si="10"/>
        <v>0</v>
      </c>
      <c r="D17" s="2">
        <v>0.02</v>
      </c>
      <c r="E17" s="208">
        <f t="shared" si="11"/>
        <v>0</v>
      </c>
      <c r="F17" s="53">
        <f t="shared" si="5"/>
        <v>0</v>
      </c>
      <c r="G17" s="58"/>
      <c r="H17" s="1">
        <f t="shared" si="12"/>
        <v>0</v>
      </c>
      <c r="I17" s="208">
        <f t="shared" si="16"/>
        <v>0</v>
      </c>
      <c r="J17" s="54"/>
      <c r="K17" s="59">
        <f t="shared" si="17"/>
        <v>0</v>
      </c>
      <c r="L17" s="1">
        <f t="shared" si="13"/>
        <v>0</v>
      </c>
      <c r="M17" s="216">
        <f t="shared" si="18"/>
        <v>0</v>
      </c>
      <c r="N17" s="1">
        <f t="shared" si="14"/>
        <v>0</v>
      </c>
      <c r="O17" s="1">
        <f t="shared" si="15"/>
        <v>0</v>
      </c>
      <c r="P17" s="4"/>
      <c r="Q17" s="4"/>
      <c r="R17" s="4"/>
    </row>
    <row r="18" spans="1:18">
      <c r="A18" s="43" t="str">
        <f t="shared" si="9"/>
        <v>Faculty 5</v>
      </c>
      <c r="B18" s="43"/>
      <c r="C18" s="1">
        <f t="shared" si="10"/>
        <v>0</v>
      </c>
      <c r="D18" s="2">
        <v>0.02</v>
      </c>
      <c r="E18" s="208">
        <f t="shared" si="11"/>
        <v>0</v>
      </c>
      <c r="F18" s="53">
        <f t="shared" si="5"/>
        <v>0</v>
      </c>
      <c r="G18" s="58"/>
      <c r="H18" s="1">
        <f t="shared" si="12"/>
        <v>0</v>
      </c>
      <c r="I18" s="208">
        <f t="shared" si="16"/>
        <v>0</v>
      </c>
      <c r="J18" s="54"/>
      <c r="K18" s="59">
        <f t="shared" si="17"/>
        <v>0</v>
      </c>
      <c r="L18" s="1">
        <f t="shared" si="13"/>
        <v>0</v>
      </c>
      <c r="M18" s="216">
        <f t="shared" si="18"/>
        <v>0</v>
      </c>
      <c r="N18" s="1">
        <f t="shared" si="14"/>
        <v>0</v>
      </c>
      <c r="O18" s="1">
        <f t="shared" si="15"/>
        <v>0</v>
      </c>
      <c r="P18" s="4"/>
      <c r="Q18" s="4"/>
      <c r="R18" s="4"/>
    </row>
    <row r="19" spans="1:18">
      <c r="A19" s="43" t="str">
        <f t="shared" si="9"/>
        <v>Faculty 6</v>
      </c>
      <c r="B19" s="43"/>
      <c r="C19" s="1">
        <f t="shared" si="10"/>
        <v>0</v>
      </c>
      <c r="D19" s="2">
        <v>0.02</v>
      </c>
      <c r="E19" s="208">
        <f t="shared" si="11"/>
        <v>0</v>
      </c>
      <c r="F19" s="53">
        <f t="shared" si="5"/>
        <v>0</v>
      </c>
      <c r="G19" s="58"/>
      <c r="H19" s="1">
        <f t="shared" si="12"/>
        <v>0</v>
      </c>
      <c r="I19" s="208">
        <f t="shared" si="16"/>
        <v>0</v>
      </c>
      <c r="J19" s="54"/>
      <c r="K19" s="59">
        <f t="shared" si="17"/>
        <v>0</v>
      </c>
      <c r="L19" s="1">
        <f t="shared" si="13"/>
        <v>0</v>
      </c>
      <c r="M19" s="216">
        <f t="shared" si="18"/>
        <v>0</v>
      </c>
      <c r="N19" s="1">
        <f t="shared" si="14"/>
        <v>0</v>
      </c>
      <c r="O19" s="1">
        <f t="shared" si="15"/>
        <v>0</v>
      </c>
      <c r="P19" s="4"/>
      <c r="Q19" s="4"/>
      <c r="R19" s="4"/>
    </row>
    <row r="20" spans="1:18">
      <c r="A20" s="137" t="s">
        <v>12</v>
      </c>
      <c r="B20" s="137"/>
      <c r="C20" s="164"/>
      <c r="D20" s="165"/>
      <c r="E20" s="209"/>
      <c r="F20" s="159"/>
      <c r="G20" s="160"/>
      <c r="H20" s="161">
        <f>SUM(H14:H19)</f>
        <v>0</v>
      </c>
      <c r="I20" s="213">
        <f>SUM(I14:I19)</f>
        <v>0</v>
      </c>
      <c r="J20" s="162"/>
      <c r="K20" s="163"/>
      <c r="L20" s="161">
        <f>SUM(L14:L19)</f>
        <v>0</v>
      </c>
      <c r="M20" s="213">
        <f>SUM(M14:M19)</f>
        <v>0</v>
      </c>
      <c r="N20" s="161">
        <f>SUM(N14:N19)</f>
        <v>0</v>
      </c>
      <c r="O20" s="161">
        <f>SUM(O14:O19)</f>
        <v>0</v>
      </c>
      <c r="P20" s="4"/>
      <c r="Q20" s="10">
        <f>N20+'KSU Other Personnel'!F20</f>
        <v>0</v>
      </c>
      <c r="R20" s="10">
        <f>O20+'KSU Other Personnel'!H20</f>
        <v>0</v>
      </c>
    </row>
    <row r="21" spans="1:18">
      <c r="D21" s="2"/>
      <c r="E21" s="208"/>
      <c r="F21" s="53"/>
      <c r="G21" s="58"/>
      <c r="H21" s="3"/>
      <c r="I21" s="208"/>
      <c r="J21" s="54"/>
      <c r="K21" s="59"/>
      <c r="M21" s="218"/>
      <c r="P21" s="4"/>
      <c r="Q21" s="4"/>
      <c r="R21" s="4"/>
    </row>
    <row r="22" spans="1:18">
      <c r="A22" s="135" t="s">
        <v>7</v>
      </c>
      <c r="B22" s="135"/>
      <c r="C22" s="131"/>
      <c r="D22" s="155"/>
      <c r="E22" s="210"/>
      <c r="F22" s="151"/>
      <c r="G22" s="152"/>
      <c r="H22" s="156"/>
      <c r="I22" s="210"/>
      <c r="J22" s="153"/>
      <c r="K22" s="154"/>
      <c r="L22" s="129"/>
      <c r="M22" s="207"/>
      <c r="N22" s="129"/>
      <c r="O22" s="129"/>
      <c r="P22" s="4"/>
      <c r="Q22" s="4"/>
      <c r="R22" s="4"/>
    </row>
    <row r="23" spans="1:18">
      <c r="A23" s="42" t="str">
        <f t="shared" ref="A23:A28" si="19">A5</f>
        <v>Faculty 1</v>
      </c>
      <c r="B23" s="201" t="s">
        <v>100</v>
      </c>
      <c r="C23" s="1">
        <f t="shared" ref="C23:C28" si="20">E14</f>
        <v>0</v>
      </c>
      <c r="D23" s="2">
        <v>0.02</v>
      </c>
      <c r="E23" s="208">
        <f t="shared" ref="E23:E28" si="21">C23*(1+D23)</f>
        <v>0</v>
      </c>
      <c r="F23" s="53">
        <f t="shared" si="5"/>
        <v>0</v>
      </c>
      <c r="G23" s="58"/>
      <c r="H23" s="1">
        <f t="shared" ref="H23:H28" si="22">E23*G23</f>
        <v>0</v>
      </c>
      <c r="I23" s="208">
        <f>IF(B23="P",H23*0.0145,H23*0.33)</f>
        <v>0</v>
      </c>
      <c r="J23" s="54"/>
      <c r="K23" s="59">
        <f>J23/9</f>
        <v>0</v>
      </c>
      <c r="L23" s="1">
        <f t="shared" ref="L23:L28" si="23">E23*K23</f>
        <v>0</v>
      </c>
      <c r="M23" s="216">
        <f>IF(B23="P",L23*0.0145,L23*0.18)</f>
        <v>0</v>
      </c>
      <c r="N23" s="1">
        <f t="shared" ref="N23:N28" si="24">H23+L23</f>
        <v>0</v>
      </c>
      <c r="O23" s="1">
        <f t="shared" ref="O23:O28" si="25">I23+M23</f>
        <v>0</v>
      </c>
      <c r="P23" s="4"/>
      <c r="Q23" s="4"/>
      <c r="R23" s="4"/>
    </row>
    <row r="24" spans="1:18">
      <c r="A24" s="42" t="str">
        <f t="shared" si="19"/>
        <v>Faculty 2</v>
      </c>
      <c r="B24" s="42"/>
      <c r="C24" s="1">
        <f t="shared" si="20"/>
        <v>0</v>
      </c>
      <c r="D24" s="2">
        <v>0.02</v>
      </c>
      <c r="E24" s="208">
        <f t="shared" si="21"/>
        <v>0</v>
      </c>
      <c r="F24" s="53">
        <f t="shared" si="5"/>
        <v>0</v>
      </c>
      <c r="G24" s="58"/>
      <c r="H24" s="1">
        <f t="shared" si="22"/>
        <v>0</v>
      </c>
      <c r="I24" s="208">
        <f t="shared" ref="I24:I28" si="26">IF(B24="P",H24*0.0145,H24*0.33)</f>
        <v>0</v>
      </c>
      <c r="J24" s="54"/>
      <c r="K24" s="59">
        <f t="shared" ref="K24:K28" si="27">J24/9</f>
        <v>0</v>
      </c>
      <c r="L24" s="1">
        <f t="shared" si="23"/>
        <v>0</v>
      </c>
      <c r="M24" s="216">
        <f t="shared" ref="M24:M28" si="28">IF(B24="P",L24*0.0145,L24*0.18)</f>
        <v>0</v>
      </c>
      <c r="N24" s="1">
        <f t="shared" si="24"/>
        <v>0</v>
      </c>
      <c r="O24" s="1">
        <f t="shared" si="25"/>
        <v>0</v>
      </c>
      <c r="P24" s="4"/>
      <c r="Q24" s="4"/>
      <c r="R24" s="4"/>
    </row>
    <row r="25" spans="1:18">
      <c r="A25" s="42" t="str">
        <f t="shared" si="19"/>
        <v>Faculty 3</v>
      </c>
      <c r="B25" s="42"/>
      <c r="C25" s="1">
        <f>E16</f>
        <v>0</v>
      </c>
      <c r="D25" s="2">
        <v>0.02</v>
      </c>
      <c r="E25" s="208">
        <f t="shared" si="21"/>
        <v>0</v>
      </c>
      <c r="F25" s="53">
        <f t="shared" si="5"/>
        <v>0</v>
      </c>
      <c r="G25" s="58"/>
      <c r="H25" s="1">
        <f t="shared" si="22"/>
        <v>0</v>
      </c>
      <c r="I25" s="208">
        <f t="shared" si="26"/>
        <v>0</v>
      </c>
      <c r="J25" s="54"/>
      <c r="K25" s="59">
        <f t="shared" si="27"/>
        <v>0</v>
      </c>
      <c r="L25" s="1">
        <f t="shared" si="23"/>
        <v>0</v>
      </c>
      <c r="M25" s="216">
        <f t="shared" si="28"/>
        <v>0</v>
      </c>
      <c r="N25" s="1">
        <f t="shared" si="24"/>
        <v>0</v>
      </c>
      <c r="O25" s="1">
        <f t="shared" si="25"/>
        <v>0</v>
      </c>
      <c r="P25" s="4"/>
      <c r="Q25" s="4"/>
      <c r="R25" s="4"/>
    </row>
    <row r="26" spans="1:18">
      <c r="A26" s="43" t="str">
        <f t="shared" si="19"/>
        <v>Faculty 4</v>
      </c>
      <c r="B26" s="43"/>
      <c r="C26" s="1">
        <f t="shared" si="20"/>
        <v>0</v>
      </c>
      <c r="D26" s="2">
        <v>0.02</v>
      </c>
      <c r="E26" s="208">
        <f t="shared" si="21"/>
        <v>0</v>
      </c>
      <c r="F26" s="53">
        <f t="shared" si="5"/>
        <v>0</v>
      </c>
      <c r="G26" s="58"/>
      <c r="H26" s="1">
        <f t="shared" si="22"/>
        <v>0</v>
      </c>
      <c r="I26" s="208">
        <f t="shared" si="26"/>
        <v>0</v>
      </c>
      <c r="J26" s="54"/>
      <c r="K26" s="59">
        <f t="shared" si="27"/>
        <v>0</v>
      </c>
      <c r="L26" s="1">
        <f t="shared" si="23"/>
        <v>0</v>
      </c>
      <c r="M26" s="216">
        <f t="shared" si="28"/>
        <v>0</v>
      </c>
      <c r="N26" s="1">
        <f t="shared" si="24"/>
        <v>0</v>
      </c>
      <c r="O26" s="1">
        <f t="shared" si="25"/>
        <v>0</v>
      </c>
      <c r="P26" s="4"/>
      <c r="Q26" s="4"/>
      <c r="R26" s="4"/>
    </row>
    <row r="27" spans="1:18">
      <c r="A27" s="43" t="str">
        <f t="shared" si="19"/>
        <v>Faculty 5</v>
      </c>
      <c r="B27" s="43"/>
      <c r="C27" s="1">
        <f t="shared" si="20"/>
        <v>0</v>
      </c>
      <c r="D27" s="2">
        <v>0.02</v>
      </c>
      <c r="E27" s="208">
        <f t="shared" si="21"/>
        <v>0</v>
      </c>
      <c r="F27" s="53">
        <f t="shared" si="5"/>
        <v>0</v>
      </c>
      <c r="G27" s="58"/>
      <c r="H27" s="1">
        <f t="shared" si="22"/>
        <v>0</v>
      </c>
      <c r="I27" s="208">
        <f t="shared" si="26"/>
        <v>0</v>
      </c>
      <c r="J27" s="54"/>
      <c r="K27" s="59">
        <f t="shared" si="27"/>
        <v>0</v>
      </c>
      <c r="L27" s="1">
        <f t="shared" si="23"/>
        <v>0</v>
      </c>
      <c r="M27" s="216">
        <f t="shared" si="28"/>
        <v>0</v>
      </c>
      <c r="N27" s="1">
        <f t="shared" si="24"/>
        <v>0</v>
      </c>
      <c r="O27" s="1">
        <f t="shared" si="25"/>
        <v>0</v>
      </c>
      <c r="P27" s="4"/>
      <c r="Q27" s="4"/>
      <c r="R27" s="4"/>
    </row>
    <row r="28" spans="1:18">
      <c r="A28" s="43" t="str">
        <f t="shared" si="19"/>
        <v>Faculty 6</v>
      </c>
      <c r="B28" s="43"/>
      <c r="C28" s="1">
        <f t="shared" si="20"/>
        <v>0</v>
      </c>
      <c r="D28" s="2">
        <v>0.02</v>
      </c>
      <c r="E28" s="208">
        <f t="shared" si="21"/>
        <v>0</v>
      </c>
      <c r="F28" s="53">
        <f t="shared" si="5"/>
        <v>0</v>
      </c>
      <c r="G28" s="58"/>
      <c r="H28" s="1">
        <f t="shared" si="22"/>
        <v>0</v>
      </c>
      <c r="I28" s="208">
        <f t="shared" si="26"/>
        <v>0</v>
      </c>
      <c r="J28" s="54"/>
      <c r="K28" s="59">
        <f t="shared" si="27"/>
        <v>0</v>
      </c>
      <c r="L28" s="1">
        <f t="shared" si="23"/>
        <v>0</v>
      </c>
      <c r="M28" s="216">
        <f t="shared" si="28"/>
        <v>0</v>
      </c>
      <c r="N28" s="1">
        <f t="shared" si="24"/>
        <v>0</v>
      </c>
      <c r="O28" s="1">
        <f t="shared" si="25"/>
        <v>0</v>
      </c>
      <c r="P28" s="4"/>
      <c r="Q28" s="4"/>
      <c r="R28" s="4"/>
    </row>
    <row r="29" spans="1:18">
      <c r="A29" s="137" t="s">
        <v>13</v>
      </c>
      <c r="B29" s="137"/>
      <c r="C29" s="164"/>
      <c r="D29" s="165"/>
      <c r="E29" s="209"/>
      <c r="F29" s="159"/>
      <c r="G29" s="160"/>
      <c r="H29" s="161">
        <f>SUM(H23:H28)</f>
        <v>0</v>
      </c>
      <c r="I29" s="213">
        <f>SUM(I23:I28)</f>
        <v>0</v>
      </c>
      <c r="J29" s="162"/>
      <c r="K29" s="163"/>
      <c r="L29" s="161">
        <f>SUM(L23:L28)</f>
        <v>0</v>
      </c>
      <c r="M29" s="213">
        <f>SUM(M23:M28)</f>
        <v>0</v>
      </c>
      <c r="N29" s="161">
        <f>SUM(N23:N28)</f>
        <v>0</v>
      </c>
      <c r="O29" s="161">
        <f>SUM(O23:O28)</f>
        <v>0</v>
      </c>
      <c r="P29" s="4"/>
      <c r="Q29" s="10">
        <f>N29+'KSU Other Personnel'!F29</f>
        <v>0</v>
      </c>
      <c r="R29" s="10">
        <f>O29+'KSU Other Personnel'!H29</f>
        <v>0</v>
      </c>
    </row>
    <row r="30" spans="1:18" s="4" customFormat="1">
      <c r="C30" s="8"/>
      <c r="D30" s="9"/>
      <c r="E30" s="211"/>
      <c r="F30" s="53"/>
      <c r="G30" s="58"/>
      <c r="H30" s="10"/>
      <c r="I30" s="214"/>
      <c r="J30" s="54"/>
      <c r="K30" s="59"/>
      <c r="L30" s="10"/>
      <c r="M30" s="214"/>
      <c r="N30" s="10"/>
      <c r="O30" s="10"/>
    </row>
    <row r="31" spans="1:18">
      <c r="A31" s="135" t="s">
        <v>32</v>
      </c>
      <c r="B31" s="135"/>
      <c r="C31" s="131"/>
      <c r="D31" s="155"/>
      <c r="E31" s="210"/>
      <c r="F31" s="151"/>
      <c r="G31" s="152"/>
      <c r="H31" s="156"/>
      <c r="I31" s="210"/>
      <c r="J31" s="153"/>
      <c r="K31" s="154"/>
      <c r="L31" s="129"/>
      <c r="M31" s="207"/>
      <c r="N31" s="129"/>
      <c r="O31" s="129"/>
    </row>
    <row r="32" spans="1:18">
      <c r="A32" s="42" t="str">
        <f t="shared" ref="A32:A37" si="29">A5</f>
        <v>Faculty 1</v>
      </c>
      <c r="B32" s="201" t="s">
        <v>100</v>
      </c>
      <c r="C32" s="1">
        <f t="shared" ref="C32:C37" si="30">E23</f>
        <v>0</v>
      </c>
      <c r="D32" s="2">
        <v>0.02</v>
      </c>
      <c r="E32" s="208">
        <f t="shared" ref="E32:E37" si="31">C32*(1+D32)</f>
        <v>0</v>
      </c>
      <c r="F32" s="53">
        <f t="shared" si="5"/>
        <v>0</v>
      </c>
      <c r="G32" s="58"/>
      <c r="H32" s="1">
        <f t="shared" ref="H32:H37" si="32">E32*G32</f>
        <v>0</v>
      </c>
      <c r="I32" s="208">
        <f>IF(B32="P",H32*0.0145,H32*0.33)</f>
        <v>0</v>
      </c>
      <c r="J32" s="54"/>
      <c r="K32" s="59">
        <f>J32/9</f>
        <v>0</v>
      </c>
      <c r="L32" s="1">
        <f t="shared" ref="L32:L37" si="33">E32*K32</f>
        <v>0</v>
      </c>
      <c r="M32" s="216">
        <f>IF(B32="P",L32*0.0145,L32*0.18)</f>
        <v>0</v>
      </c>
      <c r="N32" s="1">
        <f t="shared" ref="N32:N37" si="34">H32+L32</f>
        <v>0</v>
      </c>
      <c r="O32" s="1">
        <f t="shared" ref="O32:O37" si="35">I32+M32</f>
        <v>0</v>
      </c>
    </row>
    <row r="33" spans="1:18">
      <c r="A33" s="42" t="str">
        <f t="shared" si="29"/>
        <v>Faculty 2</v>
      </c>
      <c r="B33" s="42"/>
      <c r="C33" s="1">
        <f t="shared" si="30"/>
        <v>0</v>
      </c>
      <c r="D33" s="2">
        <v>0.02</v>
      </c>
      <c r="E33" s="208">
        <f t="shared" si="31"/>
        <v>0</v>
      </c>
      <c r="F33" s="53">
        <f t="shared" si="5"/>
        <v>0</v>
      </c>
      <c r="G33" s="58"/>
      <c r="H33" s="1">
        <f t="shared" si="32"/>
        <v>0</v>
      </c>
      <c r="I33" s="208">
        <f t="shared" ref="I33:I37" si="36">IF(B33="P",H33*0.0145,H33*0.33)</f>
        <v>0</v>
      </c>
      <c r="J33" s="54"/>
      <c r="K33" s="59">
        <f t="shared" ref="K33:K37" si="37">J33/9</f>
        <v>0</v>
      </c>
      <c r="L33" s="1">
        <f t="shared" si="33"/>
        <v>0</v>
      </c>
      <c r="M33" s="216">
        <f t="shared" ref="M33:M37" si="38">IF(B33="P",L33*0.0145,L33*0.18)</f>
        <v>0</v>
      </c>
      <c r="N33" s="1">
        <f t="shared" si="34"/>
        <v>0</v>
      </c>
      <c r="O33" s="1">
        <f t="shared" si="35"/>
        <v>0</v>
      </c>
    </row>
    <row r="34" spans="1:18">
      <c r="A34" s="42" t="str">
        <f t="shared" si="29"/>
        <v>Faculty 3</v>
      </c>
      <c r="B34" s="42"/>
      <c r="C34" s="1">
        <f t="shared" si="30"/>
        <v>0</v>
      </c>
      <c r="D34" s="2">
        <v>0.02</v>
      </c>
      <c r="E34" s="208">
        <f t="shared" si="31"/>
        <v>0</v>
      </c>
      <c r="F34" s="53">
        <f t="shared" si="5"/>
        <v>0</v>
      </c>
      <c r="G34" s="58"/>
      <c r="H34" s="1">
        <f t="shared" si="32"/>
        <v>0</v>
      </c>
      <c r="I34" s="208">
        <f t="shared" si="36"/>
        <v>0</v>
      </c>
      <c r="J34" s="54"/>
      <c r="K34" s="59">
        <f t="shared" si="37"/>
        <v>0</v>
      </c>
      <c r="L34" s="1">
        <f t="shared" si="33"/>
        <v>0</v>
      </c>
      <c r="M34" s="216">
        <f t="shared" si="38"/>
        <v>0</v>
      </c>
      <c r="N34" s="1">
        <f t="shared" si="34"/>
        <v>0</v>
      </c>
      <c r="O34" s="1">
        <f t="shared" si="35"/>
        <v>0</v>
      </c>
    </row>
    <row r="35" spans="1:18">
      <c r="A35" s="43" t="str">
        <f t="shared" si="29"/>
        <v>Faculty 4</v>
      </c>
      <c r="B35" s="43"/>
      <c r="C35" s="1">
        <f t="shared" si="30"/>
        <v>0</v>
      </c>
      <c r="D35" s="2">
        <v>0.02</v>
      </c>
      <c r="E35" s="208">
        <f t="shared" si="31"/>
        <v>0</v>
      </c>
      <c r="F35" s="53">
        <f t="shared" si="5"/>
        <v>0</v>
      </c>
      <c r="G35" s="58"/>
      <c r="H35" s="1">
        <f t="shared" si="32"/>
        <v>0</v>
      </c>
      <c r="I35" s="208">
        <f t="shared" si="36"/>
        <v>0</v>
      </c>
      <c r="J35" s="54"/>
      <c r="K35" s="59">
        <f t="shared" si="37"/>
        <v>0</v>
      </c>
      <c r="L35" s="1">
        <f t="shared" si="33"/>
        <v>0</v>
      </c>
      <c r="M35" s="216">
        <f t="shared" si="38"/>
        <v>0</v>
      </c>
      <c r="N35" s="1">
        <f t="shared" si="34"/>
        <v>0</v>
      </c>
      <c r="O35" s="1">
        <f t="shared" si="35"/>
        <v>0</v>
      </c>
    </row>
    <row r="36" spans="1:18">
      <c r="A36" s="43" t="str">
        <f t="shared" si="29"/>
        <v>Faculty 5</v>
      </c>
      <c r="B36" s="43"/>
      <c r="C36" s="1">
        <f t="shared" si="30"/>
        <v>0</v>
      </c>
      <c r="D36" s="2">
        <v>0.02</v>
      </c>
      <c r="E36" s="208">
        <f t="shared" si="31"/>
        <v>0</v>
      </c>
      <c r="F36" s="53">
        <f t="shared" si="5"/>
        <v>0</v>
      </c>
      <c r="G36" s="58"/>
      <c r="H36" s="1">
        <f t="shared" si="32"/>
        <v>0</v>
      </c>
      <c r="I36" s="208">
        <f t="shared" si="36"/>
        <v>0</v>
      </c>
      <c r="J36" s="54"/>
      <c r="K36" s="59">
        <f t="shared" si="37"/>
        <v>0</v>
      </c>
      <c r="L36" s="1">
        <f t="shared" si="33"/>
        <v>0</v>
      </c>
      <c r="M36" s="216">
        <f t="shared" si="38"/>
        <v>0</v>
      </c>
      <c r="N36" s="1">
        <f t="shared" si="34"/>
        <v>0</v>
      </c>
      <c r="O36" s="1">
        <f t="shared" si="35"/>
        <v>0</v>
      </c>
    </row>
    <row r="37" spans="1:18">
      <c r="A37" s="43" t="str">
        <f t="shared" si="29"/>
        <v>Faculty 6</v>
      </c>
      <c r="B37" s="43"/>
      <c r="C37" s="1">
        <f t="shared" si="30"/>
        <v>0</v>
      </c>
      <c r="D37" s="2">
        <v>0.02</v>
      </c>
      <c r="E37" s="208">
        <f t="shared" si="31"/>
        <v>0</v>
      </c>
      <c r="F37" s="53">
        <f t="shared" si="5"/>
        <v>0</v>
      </c>
      <c r="G37" s="58"/>
      <c r="H37" s="1">
        <f t="shared" si="32"/>
        <v>0</v>
      </c>
      <c r="I37" s="208">
        <f t="shared" si="36"/>
        <v>0</v>
      </c>
      <c r="J37" s="54"/>
      <c r="K37" s="59">
        <f t="shared" si="37"/>
        <v>0</v>
      </c>
      <c r="L37" s="1">
        <f t="shared" si="33"/>
        <v>0</v>
      </c>
      <c r="M37" s="216">
        <f t="shared" si="38"/>
        <v>0</v>
      </c>
      <c r="N37" s="1">
        <f t="shared" si="34"/>
        <v>0</v>
      </c>
      <c r="O37" s="1">
        <f t="shared" si="35"/>
        <v>0</v>
      </c>
    </row>
    <row r="38" spans="1:18">
      <c r="A38" s="137" t="s">
        <v>33</v>
      </c>
      <c r="B38" s="137"/>
      <c r="C38" s="164"/>
      <c r="D38" s="165"/>
      <c r="E38" s="209"/>
      <c r="F38" s="159"/>
      <c r="G38" s="166"/>
      <c r="H38" s="161">
        <f>SUM(H32:H37)</f>
        <v>0</v>
      </c>
      <c r="I38" s="213">
        <f>SUM(I32:I37)</f>
        <v>0</v>
      </c>
      <c r="J38" s="161"/>
      <c r="K38" s="163"/>
      <c r="L38" s="161">
        <f>SUM(L32:L37)</f>
        <v>0</v>
      </c>
      <c r="M38" s="213">
        <f>SUM(M32:M37)</f>
        <v>0</v>
      </c>
      <c r="N38" s="161">
        <f>SUM(N32:N37)</f>
        <v>0</v>
      </c>
      <c r="O38" s="161">
        <f>SUM(O32:O37)</f>
        <v>0</v>
      </c>
      <c r="Q38" s="10">
        <f>N38+'KSU Other Personnel'!F38</f>
        <v>0</v>
      </c>
      <c r="R38" s="10">
        <f>O38+'KSU Other Personnel'!H38</f>
        <v>0</v>
      </c>
    </row>
    <row r="39" spans="1:18">
      <c r="D39" s="2"/>
      <c r="E39" s="208"/>
      <c r="F39" s="53"/>
      <c r="H39" s="1"/>
      <c r="I39" s="208"/>
      <c r="J39" s="34"/>
      <c r="L39" s="1"/>
      <c r="M39" s="216"/>
      <c r="N39" s="1"/>
      <c r="O39" s="1"/>
    </row>
    <row r="40" spans="1:18">
      <c r="A40" s="135" t="s">
        <v>64</v>
      </c>
      <c r="B40" s="135"/>
      <c r="C40" s="131"/>
      <c r="D40" s="155"/>
      <c r="E40" s="210"/>
      <c r="F40" s="151"/>
      <c r="G40" s="152"/>
      <c r="H40" s="156"/>
      <c r="I40" s="210"/>
      <c r="J40" s="153"/>
      <c r="K40" s="154"/>
      <c r="L40" s="129"/>
      <c r="M40" s="207"/>
      <c r="N40" s="129"/>
      <c r="O40" s="129"/>
      <c r="P40" s="36"/>
      <c r="Q40" s="36"/>
      <c r="R40" s="36"/>
    </row>
    <row r="41" spans="1:18">
      <c r="A41" s="42" t="str">
        <f t="shared" ref="A41:A46" si="39">A5</f>
        <v>Faculty 1</v>
      </c>
      <c r="B41" s="201" t="s">
        <v>100</v>
      </c>
      <c r="C41" s="34">
        <f>E32</f>
        <v>0</v>
      </c>
      <c r="D41" s="2">
        <v>0.02</v>
      </c>
      <c r="E41" s="208">
        <f t="shared" ref="E41:E46" si="40">C41*(1+D41)</f>
        <v>0</v>
      </c>
      <c r="F41" s="53">
        <f t="shared" ref="F41:F46" si="41">IF(B41="A", G41/0.1111, G41/0.08333)</f>
        <v>0</v>
      </c>
      <c r="G41" s="58"/>
      <c r="H41" s="34">
        <f t="shared" ref="H41:H46" si="42">E41*G41</f>
        <v>0</v>
      </c>
      <c r="I41" s="208">
        <f>IF(B41="P",H41*0.0145,H41*0.33)</f>
        <v>0</v>
      </c>
      <c r="J41" s="54"/>
      <c r="K41" s="59">
        <f>J41/9</f>
        <v>0</v>
      </c>
      <c r="L41" s="34">
        <f t="shared" ref="L41:L46" si="43">E41*K41</f>
        <v>0</v>
      </c>
      <c r="M41" s="216">
        <f>IF(B41="P",L41*0.0145,L41*0.18)</f>
        <v>0</v>
      </c>
      <c r="N41" s="34">
        <f t="shared" ref="N41:N46" si="44">H41+L41</f>
        <v>0</v>
      </c>
      <c r="O41" s="34">
        <f t="shared" ref="O41:O46" si="45">I41+M41</f>
        <v>0</v>
      </c>
      <c r="P41" s="36"/>
      <c r="Q41" s="36"/>
      <c r="R41" s="36"/>
    </row>
    <row r="42" spans="1:18">
      <c r="A42" s="42" t="str">
        <f t="shared" si="39"/>
        <v>Faculty 2</v>
      </c>
      <c r="B42" s="42"/>
      <c r="C42" s="34">
        <f t="shared" ref="C42:C45" si="46">E33</f>
        <v>0</v>
      </c>
      <c r="D42" s="2">
        <v>0.02</v>
      </c>
      <c r="E42" s="208">
        <f t="shared" si="40"/>
        <v>0</v>
      </c>
      <c r="F42" s="53">
        <f t="shared" si="41"/>
        <v>0</v>
      </c>
      <c r="G42" s="58"/>
      <c r="H42" s="34">
        <f t="shared" si="42"/>
        <v>0</v>
      </c>
      <c r="I42" s="208">
        <f t="shared" ref="I42:I46" si="47">IF(B42="P",H42*0.0145,H42*0.33)</f>
        <v>0</v>
      </c>
      <c r="J42" s="54"/>
      <c r="K42" s="59">
        <f t="shared" ref="K42:K46" si="48">J42/9</f>
        <v>0</v>
      </c>
      <c r="L42" s="34">
        <f t="shared" si="43"/>
        <v>0</v>
      </c>
      <c r="M42" s="216">
        <f t="shared" ref="M42:M46" si="49">IF(B42="P",L42*0.0145,L42*0.18)</f>
        <v>0</v>
      </c>
      <c r="N42" s="34">
        <f t="shared" si="44"/>
        <v>0</v>
      </c>
      <c r="O42" s="34">
        <f t="shared" si="45"/>
        <v>0</v>
      </c>
      <c r="P42" s="36"/>
      <c r="Q42" s="36"/>
      <c r="R42" s="36"/>
    </row>
    <row r="43" spans="1:18">
      <c r="A43" s="42" t="str">
        <f t="shared" si="39"/>
        <v>Faculty 3</v>
      </c>
      <c r="B43" s="42"/>
      <c r="C43" s="34">
        <f t="shared" si="46"/>
        <v>0</v>
      </c>
      <c r="D43" s="2">
        <v>0.02</v>
      </c>
      <c r="E43" s="208">
        <f t="shared" si="40"/>
        <v>0</v>
      </c>
      <c r="F43" s="53">
        <f t="shared" si="41"/>
        <v>0</v>
      </c>
      <c r="G43" s="58"/>
      <c r="H43" s="34">
        <f t="shared" si="42"/>
        <v>0</v>
      </c>
      <c r="I43" s="208">
        <f t="shared" si="47"/>
        <v>0</v>
      </c>
      <c r="J43" s="54"/>
      <c r="K43" s="59">
        <f t="shared" si="48"/>
        <v>0</v>
      </c>
      <c r="L43" s="34">
        <f t="shared" si="43"/>
        <v>0</v>
      </c>
      <c r="M43" s="216">
        <f t="shared" si="49"/>
        <v>0</v>
      </c>
      <c r="N43" s="34">
        <f t="shared" si="44"/>
        <v>0</v>
      </c>
      <c r="O43" s="34">
        <f t="shared" si="45"/>
        <v>0</v>
      </c>
      <c r="P43" s="36"/>
      <c r="Q43" s="36"/>
      <c r="R43" s="36"/>
    </row>
    <row r="44" spans="1:18">
      <c r="A44" s="43" t="str">
        <f t="shared" si="39"/>
        <v>Faculty 4</v>
      </c>
      <c r="B44" s="43"/>
      <c r="C44" s="34">
        <f t="shared" si="46"/>
        <v>0</v>
      </c>
      <c r="D44" s="2">
        <v>0.02</v>
      </c>
      <c r="E44" s="208">
        <f t="shared" si="40"/>
        <v>0</v>
      </c>
      <c r="F44" s="53">
        <f t="shared" si="41"/>
        <v>0</v>
      </c>
      <c r="G44" s="58"/>
      <c r="H44" s="34">
        <f t="shared" si="42"/>
        <v>0</v>
      </c>
      <c r="I44" s="208">
        <f t="shared" si="47"/>
        <v>0</v>
      </c>
      <c r="J44" s="54"/>
      <c r="K44" s="59">
        <f t="shared" si="48"/>
        <v>0</v>
      </c>
      <c r="L44" s="34">
        <f t="shared" si="43"/>
        <v>0</v>
      </c>
      <c r="M44" s="216">
        <f t="shared" si="49"/>
        <v>0</v>
      </c>
      <c r="N44" s="34">
        <f t="shared" si="44"/>
        <v>0</v>
      </c>
      <c r="O44" s="34">
        <f t="shared" si="45"/>
        <v>0</v>
      </c>
      <c r="P44" s="36"/>
      <c r="Q44" s="36"/>
      <c r="R44" s="36"/>
    </row>
    <row r="45" spans="1:18">
      <c r="A45" s="43" t="str">
        <f t="shared" si="39"/>
        <v>Faculty 5</v>
      </c>
      <c r="B45" s="43"/>
      <c r="C45" s="34">
        <f t="shared" si="46"/>
        <v>0</v>
      </c>
      <c r="D45" s="2">
        <v>0.02</v>
      </c>
      <c r="E45" s="208">
        <f t="shared" si="40"/>
        <v>0</v>
      </c>
      <c r="F45" s="53">
        <f t="shared" si="41"/>
        <v>0</v>
      </c>
      <c r="G45" s="58"/>
      <c r="H45" s="34">
        <f t="shared" si="42"/>
        <v>0</v>
      </c>
      <c r="I45" s="208">
        <f t="shared" si="47"/>
        <v>0</v>
      </c>
      <c r="J45" s="54"/>
      <c r="K45" s="59">
        <f t="shared" si="48"/>
        <v>0</v>
      </c>
      <c r="L45" s="34">
        <f t="shared" si="43"/>
        <v>0</v>
      </c>
      <c r="M45" s="216">
        <f t="shared" si="49"/>
        <v>0</v>
      </c>
      <c r="N45" s="34">
        <f t="shared" si="44"/>
        <v>0</v>
      </c>
      <c r="O45" s="34">
        <f t="shared" si="45"/>
        <v>0</v>
      </c>
      <c r="P45" s="36"/>
      <c r="Q45" s="36"/>
      <c r="R45" s="36"/>
    </row>
    <row r="46" spans="1:18">
      <c r="A46" s="43" t="str">
        <f t="shared" si="39"/>
        <v>Faculty 6</v>
      </c>
      <c r="B46" s="43"/>
      <c r="C46" s="34">
        <f>E37</f>
        <v>0</v>
      </c>
      <c r="D46" s="2">
        <v>0.02</v>
      </c>
      <c r="E46" s="212">
        <f t="shared" si="40"/>
        <v>0</v>
      </c>
      <c r="F46" s="53">
        <f t="shared" si="41"/>
        <v>0</v>
      </c>
      <c r="G46" s="58"/>
      <c r="H46" s="34">
        <f t="shared" si="42"/>
        <v>0</v>
      </c>
      <c r="I46" s="208">
        <f t="shared" si="47"/>
        <v>0</v>
      </c>
      <c r="J46" s="54"/>
      <c r="K46" s="59">
        <f t="shared" si="48"/>
        <v>0</v>
      </c>
      <c r="L46" s="34">
        <f t="shared" si="43"/>
        <v>0</v>
      </c>
      <c r="M46" s="216">
        <f t="shared" si="49"/>
        <v>0</v>
      </c>
      <c r="N46" s="34">
        <f t="shared" si="44"/>
        <v>0</v>
      </c>
      <c r="O46" s="34">
        <f t="shared" si="45"/>
        <v>0</v>
      </c>
      <c r="P46" s="36"/>
      <c r="Q46" s="36"/>
      <c r="R46" s="36"/>
    </row>
    <row r="47" spans="1:18">
      <c r="A47" s="137" t="s">
        <v>65</v>
      </c>
      <c r="B47" s="137"/>
      <c r="C47" s="164"/>
      <c r="D47" s="165"/>
      <c r="E47" s="164"/>
      <c r="F47" s="159"/>
      <c r="G47" s="166"/>
      <c r="H47" s="161">
        <f>SUM(H41:H46)</f>
        <v>0</v>
      </c>
      <c r="I47" s="161">
        <f>SUM(I41:I46)</f>
        <v>0</v>
      </c>
      <c r="J47" s="161"/>
      <c r="K47" s="163"/>
      <c r="L47" s="161">
        <f>SUM(L41:L46)</f>
        <v>0</v>
      </c>
      <c r="M47" s="161">
        <f>SUM(M41:M46)</f>
        <v>0</v>
      </c>
      <c r="N47" s="161">
        <f>SUM(N41:N46)</f>
        <v>0</v>
      </c>
      <c r="O47" s="161">
        <f>SUM(O41:O46)</f>
        <v>0</v>
      </c>
      <c r="P47" s="36"/>
      <c r="Q47" s="10">
        <f>N47+'KSU Other Personnel'!F47</f>
        <v>0</v>
      </c>
      <c r="R47" s="10">
        <f>O47+'KSU Other Personnel'!H47</f>
        <v>0</v>
      </c>
    </row>
  </sheetData>
  <mergeCells count="1">
    <mergeCell ref="Q2:R3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B7" sqref="B7"/>
    </sheetView>
  </sheetViews>
  <sheetFormatPr defaultColWidth="8.85546875" defaultRowHeight="12.75"/>
  <cols>
    <col min="1" max="1" width="24.7109375" bestFit="1" customWidth="1"/>
    <col min="2" max="2" width="10.28515625" customWidth="1"/>
    <col min="3" max="3" width="10.7109375" customWidth="1"/>
    <col min="4" max="4" width="10.85546875" customWidth="1"/>
    <col min="5" max="5" width="10.85546875" style="36" customWidth="1"/>
    <col min="6" max="6" width="13" customWidth="1"/>
    <col min="7" max="7" width="8.85546875" style="48"/>
    <col min="8" max="8" width="12" customWidth="1"/>
    <col min="9" max="9" width="11.7109375" customWidth="1"/>
    <col min="10" max="10" width="25.28515625" customWidth="1"/>
  </cols>
  <sheetData>
    <row r="1" spans="1:11" ht="15.75">
      <c r="A1" s="219" t="s">
        <v>28</v>
      </c>
      <c r="B1" s="220"/>
      <c r="C1" s="220"/>
      <c r="D1" s="220"/>
      <c r="E1" s="220"/>
      <c r="F1" s="220"/>
      <c r="G1" s="221"/>
      <c r="H1" s="220"/>
      <c r="I1" s="220"/>
    </row>
    <row r="2" spans="1:11" s="36" customFormat="1">
      <c r="A2" s="188" t="s">
        <v>110</v>
      </c>
      <c r="G2" s="48"/>
    </row>
    <row r="3" spans="1:11" ht="30.95" customHeight="1">
      <c r="A3" s="12" t="s">
        <v>5</v>
      </c>
      <c r="B3" s="11" t="s">
        <v>15</v>
      </c>
      <c r="C3" s="12" t="s">
        <v>16</v>
      </c>
      <c r="D3" s="11" t="s">
        <v>17</v>
      </c>
      <c r="E3" s="35" t="s">
        <v>60</v>
      </c>
      <c r="F3" s="12" t="s">
        <v>18</v>
      </c>
      <c r="G3" s="45" t="s">
        <v>93</v>
      </c>
      <c r="H3" s="12" t="s">
        <v>20</v>
      </c>
      <c r="I3" s="12"/>
      <c r="J3" s="108"/>
    </row>
    <row r="4" spans="1:11" ht="15.75">
      <c r="A4" s="125" t="s">
        <v>4</v>
      </c>
      <c r="B4" s="125"/>
      <c r="C4" s="125"/>
      <c r="D4" s="125"/>
      <c r="E4" s="125"/>
      <c r="F4" s="126"/>
      <c r="G4" s="127"/>
      <c r="H4" s="128"/>
      <c r="I4" s="126"/>
      <c r="J4" s="240" t="s">
        <v>106</v>
      </c>
      <c r="K4" s="241">
        <v>2200</v>
      </c>
    </row>
    <row r="5" spans="1:11" ht="25.5">
      <c r="A5" s="92" t="s">
        <v>103</v>
      </c>
      <c r="B5" s="1">
        <v>10</v>
      </c>
      <c r="C5" s="94">
        <v>20</v>
      </c>
      <c r="D5" s="94"/>
      <c r="E5" s="94"/>
      <c r="F5" s="1">
        <f>B5*C5*D5*E5</f>
        <v>0</v>
      </c>
      <c r="G5" s="97"/>
      <c r="H5" s="185"/>
      <c r="I5" s="1"/>
      <c r="J5" s="242" t="s">
        <v>107</v>
      </c>
      <c r="K5" s="243">
        <v>3850</v>
      </c>
    </row>
    <row r="6" spans="1:11">
      <c r="A6" s="92" t="s">
        <v>104</v>
      </c>
      <c r="B6" s="34">
        <v>12</v>
      </c>
      <c r="C6" s="94">
        <v>20</v>
      </c>
      <c r="D6" s="94"/>
      <c r="E6" s="94"/>
      <c r="F6" s="34">
        <f t="shared" ref="F6:F9" si="0">B6*C6*D6*E6</f>
        <v>0</v>
      </c>
      <c r="G6" s="97"/>
      <c r="H6" s="185"/>
      <c r="I6" s="1"/>
      <c r="J6" s="244" t="s">
        <v>108</v>
      </c>
      <c r="K6" s="245">
        <v>5500</v>
      </c>
    </row>
    <row r="7" spans="1:11" s="36" customFormat="1">
      <c r="A7" s="92" t="s">
        <v>61</v>
      </c>
      <c r="B7" s="34">
        <v>0</v>
      </c>
      <c r="C7" s="94"/>
      <c r="D7" s="186"/>
      <c r="E7" s="94"/>
      <c r="F7" s="34">
        <f>B7*C7*E7</f>
        <v>0</v>
      </c>
      <c r="G7" s="97"/>
      <c r="H7" s="185"/>
      <c r="I7" s="34"/>
      <c r="J7" s="246" t="s">
        <v>109</v>
      </c>
      <c r="K7" s="247">
        <v>6000</v>
      </c>
    </row>
    <row r="8" spans="1:11" s="36" customFormat="1">
      <c r="A8" s="92" t="s">
        <v>62</v>
      </c>
      <c r="B8" s="93"/>
      <c r="C8" s="95"/>
      <c r="D8" s="95"/>
      <c r="E8" s="95"/>
      <c r="F8" s="34">
        <f t="shared" si="0"/>
        <v>0</v>
      </c>
      <c r="G8" s="49" t="s">
        <v>92</v>
      </c>
      <c r="H8" s="34">
        <f>IF(G8="Y",F8*0.33,F8*0.18)</f>
        <v>0</v>
      </c>
      <c r="I8" s="34"/>
      <c r="K8" s="188"/>
    </row>
    <row r="9" spans="1:11" s="36" customFormat="1">
      <c r="A9" s="92" t="s">
        <v>62</v>
      </c>
      <c r="B9" s="93"/>
      <c r="C9" s="95"/>
      <c r="D9" s="95"/>
      <c r="E9" s="95"/>
      <c r="F9" s="34">
        <f t="shared" si="0"/>
        <v>0</v>
      </c>
      <c r="G9" s="49" t="s">
        <v>92</v>
      </c>
      <c r="H9" s="34">
        <f>IF(G9="Y",F9*0.33,F9*0.18)</f>
        <v>0</v>
      </c>
      <c r="I9" s="34"/>
    </row>
    <row r="10" spans="1:11" s="36" customFormat="1">
      <c r="A10" s="92"/>
      <c r="B10" s="93"/>
      <c r="C10" s="95"/>
      <c r="D10" s="95"/>
      <c r="E10" s="95"/>
      <c r="F10" s="34"/>
      <c r="G10" s="49"/>
      <c r="H10" s="34"/>
      <c r="I10" s="34"/>
    </row>
    <row r="11" spans="1:11" ht="15.75">
      <c r="A11" s="122" t="s">
        <v>11</v>
      </c>
      <c r="B11" s="122"/>
      <c r="C11" s="122"/>
      <c r="D11" s="122"/>
      <c r="E11" s="122"/>
      <c r="F11" s="122">
        <f>SUM(F5:F10)</f>
        <v>0</v>
      </c>
      <c r="G11" s="123"/>
      <c r="H11" s="122">
        <f>SUM(H5:H10)</f>
        <v>0</v>
      </c>
      <c r="I11" s="122">
        <f>F11+H11</f>
        <v>0</v>
      </c>
    </row>
    <row r="12" spans="1:11">
      <c r="A12" s="12"/>
      <c r="B12" s="11"/>
      <c r="C12" s="95"/>
      <c r="D12" s="95"/>
      <c r="E12" s="95"/>
      <c r="F12" s="12"/>
      <c r="G12" s="46"/>
      <c r="H12" s="34"/>
      <c r="I12" s="34"/>
    </row>
    <row r="13" spans="1:11" ht="15.75">
      <c r="A13" s="125" t="s">
        <v>6</v>
      </c>
      <c r="B13" s="125"/>
      <c r="C13" s="125"/>
      <c r="D13" s="125"/>
      <c r="E13" s="125"/>
      <c r="F13" s="129"/>
      <c r="G13" s="130"/>
      <c r="H13" s="131"/>
      <c r="I13" s="131"/>
    </row>
    <row r="14" spans="1:11" ht="25.5">
      <c r="A14" s="92" t="s">
        <v>103</v>
      </c>
      <c r="B14" s="34">
        <v>10</v>
      </c>
      <c r="C14" s="94">
        <v>20</v>
      </c>
      <c r="D14" s="94"/>
      <c r="E14" s="94"/>
      <c r="F14" s="1">
        <f>B14*C14*D14*E14</f>
        <v>0</v>
      </c>
      <c r="G14" s="97"/>
      <c r="H14" s="185"/>
      <c r="I14" s="34"/>
    </row>
    <row r="15" spans="1:11">
      <c r="A15" s="92" t="s">
        <v>104</v>
      </c>
      <c r="B15" s="34">
        <v>12</v>
      </c>
      <c r="C15" s="94">
        <v>20</v>
      </c>
      <c r="D15" s="94"/>
      <c r="E15" s="94"/>
      <c r="F15" s="34">
        <f t="shared" ref="F15:F18" si="1">B15*C15*D15*E15</f>
        <v>0</v>
      </c>
      <c r="G15" s="97"/>
      <c r="H15" s="185"/>
      <c r="I15" s="34"/>
    </row>
    <row r="16" spans="1:11">
      <c r="A16" s="92" t="s">
        <v>61</v>
      </c>
      <c r="B16" s="34">
        <v>0</v>
      </c>
      <c r="C16" s="94"/>
      <c r="D16" s="186"/>
      <c r="E16" s="94"/>
      <c r="F16" s="34">
        <f>B16*C16*E16</f>
        <v>0</v>
      </c>
      <c r="G16" s="96"/>
      <c r="H16" s="185"/>
      <c r="I16" s="34"/>
      <c r="J16" s="187"/>
    </row>
    <row r="17" spans="1:10">
      <c r="A17" s="92" t="s">
        <v>62</v>
      </c>
      <c r="B17" s="1"/>
      <c r="C17" s="94"/>
      <c r="D17" s="94"/>
      <c r="E17" s="94"/>
      <c r="F17" s="34">
        <f t="shared" si="1"/>
        <v>0</v>
      </c>
      <c r="G17" s="48" t="s">
        <v>92</v>
      </c>
      <c r="H17" s="34">
        <f>IF(G17="Y",F17*0.33,F17*0.18)</f>
        <v>0</v>
      </c>
      <c r="I17" s="34"/>
      <c r="J17" s="188"/>
    </row>
    <row r="18" spans="1:10">
      <c r="A18" s="92" t="s">
        <v>62</v>
      </c>
      <c r="B18" s="34"/>
      <c r="C18" s="94"/>
      <c r="D18" s="94"/>
      <c r="E18" s="94"/>
      <c r="F18" s="34">
        <f t="shared" si="1"/>
        <v>0</v>
      </c>
      <c r="G18" s="48" t="s">
        <v>92</v>
      </c>
      <c r="H18" s="34">
        <f>IF(G18="Y",F18*0.33,F18*0.18)</f>
        <v>0</v>
      </c>
      <c r="I18" s="34"/>
    </row>
    <row r="19" spans="1:10" s="36" customFormat="1">
      <c r="A19"/>
      <c r="B19" s="1"/>
      <c r="C19" s="94"/>
      <c r="D19" s="94"/>
      <c r="E19" s="94"/>
      <c r="F19" s="34"/>
      <c r="G19" s="49"/>
      <c r="H19" s="34"/>
      <c r="I19" s="34"/>
    </row>
    <row r="20" spans="1:10" ht="15.75">
      <c r="A20" s="122" t="s">
        <v>12</v>
      </c>
      <c r="B20" s="122"/>
      <c r="C20" s="122"/>
      <c r="D20" s="122"/>
      <c r="E20" s="122"/>
      <c r="F20" s="122">
        <f>SUM(F14:F19)</f>
        <v>0</v>
      </c>
      <c r="G20" s="124"/>
      <c r="H20" s="122">
        <f>SUM(H14:H19)</f>
        <v>0</v>
      </c>
      <c r="I20" s="122">
        <f t="shared" ref="I20" si="2">F20+H20</f>
        <v>0</v>
      </c>
    </row>
    <row r="21" spans="1:10">
      <c r="C21" s="94"/>
      <c r="D21" s="94"/>
      <c r="E21" s="94"/>
      <c r="F21" s="1"/>
      <c r="G21" s="49"/>
      <c r="H21" s="34"/>
      <c r="I21" s="1"/>
    </row>
    <row r="22" spans="1:10" ht="15.75">
      <c r="A22" s="125" t="s">
        <v>7</v>
      </c>
      <c r="B22" s="129"/>
      <c r="C22" s="132"/>
      <c r="D22" s="132"/>
      <c r="E22" s="132"/>
      <c r="F22" s="133"/>
      <c r="G22" s="134"/>
      <c r="H22" s="131"/>
      <c r="I22" s="131"/>
    </row>
    <row r="23" spans="1:10" ht="25.5">
      <c r="A23" s="92" t="s">
        <v>103</v>
      </c>
      <c r="B23" s="34">
        <v>10</v>
      </c>
      <c r="C23" s="94">
        <v>20</v>
      </c>
      <c r="D23" s="94"/>
      <c r="E23" s="94"/>
      <c r="F23" s="34">
        <f>B23*C23*D23*E23</f>
        <v>0</v>
      </c>
      <c r="G23" s="97"/>
      <c r="H23" s="185"/>
    </row>
    <row r="24" spans="1:10">
      <c r="A24" s="92" t="s">
        <v>104</v>
      </c>
      <c r="B24" s="34">
        <v>12</v>
      </c>
      <c r="C24" s="94">
        <v>20</v>
      </c>
      <c r="D24" s="94"/>
      <c r="E24" s="94"/>
      <c r="F24" s="34">
        <f t="shared" ref="F24:F27" si="3">B24*C24*D24*E24</f>
        <v>0</v>
      </c>
      <c r="G24" s="97"/>
      <c r="H24" s="185"/>
      <c r="I24" s="1"/>
    </row>
    <row r="25" spans="1:10">
      <c r="A25" s="92" t="s">
        <v>61</v>
      </c>
      <c r="B25" s="34">
        <v>0</v>
      </c>
      <c r="C25" s="94"/>
      <c r="D25" s="186"/>
      <c r="E25" s="94"/>
      <c r="F25" s="34">
        <f>B25*C25*E25</f>
        <v>0</v>
      </c>
      <c r="G25" s="96"/>
      <c r="H25" s="185"/>
      <c r="I25" s="1"/>
      <c r="J25" s="187"/>
    </row>
    <row r="26" spans="1:10">
      <c r="A26" s="92" t="s">
        <v>62</v>
      </c>
      <c r="B26" s="1"/>
      <c r="C26" s="94"/>
      <c r="D26" s="94"/>
      <c r="E26" s="94"/>
      <c r="F26" s="34">
        <f t="shared" si="3"/>
        <v>0</v>
      </c>
      <c r="G26" s="48" t="s">
        <v>92</v>
      </c>
      <c r="H26" s="34">
        <f>IF(G26="Y",F26*0.33,F26*0.18)</f>
        <v>0</v>
      </c>
      <c r="I26" s="1"/>
      <c r="J26" s="188"/>
    </row>
    <row r="27" spans="1:10">
      <c r="A27" s="92" t="s">
        <v>62</v>
      </c>
      <c r="B27" s="34"/>
      <c r="C27" s="94"/>
      <c r="D27" s="94"/>
      <c r="E27" s="94"/>
      <c r="F27" s="34">
        <f t="shared" si="3"/>
        <v>0</v>
      </c>
      <c r="G27" s="48" t="s">
        <v>92</v>
      </c>
      <c r="H27" s="34">
        <f>IF(G27="Y",F27*0.33,F27*0.18)</f>
        <v>0</v>
      </c>
      <c r="I27" s="1"/>
    </row>
    <row r="28" spans="1:10">
      <c r="B28" s="1"/>
      <c r="C28" s="94"/>
      <c r="D28" s="94"/>
      <c r="E28" s="94"/>
      <c r="F28" s="34"/>
      <c r="G28" s="49"/>
      <c r="H28" s="34"/>
      <c r="I28" s="34"/>
    </row>
    <row r="29" spans="1:10" ht="15.75">
      <c r="A29" s="122" t="s">
        <v>13</v>
      </c>
      <c r="B29" s="122"/>
      <c r="C29" s="122"/>
      <c r="D29" s="122"/>
      <c r="E29" s="122"/>
      <c r="F29" s="122">
        <f>SUM(F23:F28)</f>
        <v>0</v>
      </c>
      <c r="G29" s="122"/>
      <c r="H29" s="122">
        <f>SUM(H23:H28)</f>
        <v>0</v>
      </c>
      <c r="I29" s="122">
        <f>F29+H29</f>
        <v>0</v>
      </c>
      <c r="J29" s="47"/>
    </row>
    <row r="30" spans="1:10">
      <c r="C30" s="94"/>
      <c r="D30" s="94"/>
      <c r="E30" s="94"/>
      <c r="F30" s="1"/>
      <c r="G30" s="49"/>
      <c r="H30" s="34"/>
      <c r="I30" s="47"/>
      <c r="J30" s="47"/>
    </row>
    <row r="31" spans="1:10" ht="15.75">
      <c r="A31" s="125" t="s">
        <v>32</v>
      </c>
      <c r="B31" s="129"/>
      <c r="C31" s="132"/>
      <c r="D31" s="132"/>
      <c r="E31" s="132"/>
      <c r="F31" s="133"/>
      <c r="G31" s="134"/>
      <c r="H31" s="131"/>
      <c r="I31" s="129"/>
    </row>
    <row r="32" spans="1:10" ht="25.5">
      <c r="A32" s="92" t="s">
        <v>103</v>
      </c>
      <c r="B32" s="34">
        <v>10</v>
      </c>
      <c r="C32" s="94">
        <v>20</v>
      </c>
      <c r="D32" s="94"/>
      <c r="E32" s="94"/>
      <c r="F32" s="34">
        <f>B32*C32*D32*E32</f>
        <v>0</v>
      </c>
      <c r="G32" s="98"/>
      <c r="H32" s="185"/>
    </row>
    <row r="33" spans="1:10">
      <c r="A33" s="92" t="s">
        <v>104</v>
      </c>
      <c r="B33" s="34">
        <v>12</v>
      </c>
      <c r="C33" s="94">
        <v>20</v>
      </c>
      <c r="D33" s="94"/>
      <c r="E33" s="94"/>
      <c r="F33" s="34">
        <f t="shared" ref="F33:F36" si="4">B33*C33*D33*E33</f>
        <v>0</v>
      </c>
      <c r="G33" s="98"/>
      <c r="H33" s="185"/>
    </row>
    <row r="34" spans="1:10">
      <c r="A34" s="92" t="s">
        <v>61</v>
      </c>
      <c r="B34" s="34">
        <v>0</v>
      </c>
      <c r="C34" s="94"/>
      <c r="D34" s="186"/>
      <c r="E34" s="94"/>
      <c r="F34" s="34">
        <f>B34*C34*E34</f>
        <v>0</v>
      </c>
      <c r="G34" s="98"/>
      <c r="H34" s="185"/>
      <c r="J34" s="187"/>
    </row>
    <row r="35" spans="1:10">
      <c r="A35" s="92" t="s">
        <v>62</v>
      </c>
      <c r="B35" s="1"/>
      <c r="C35" s="94"/>
      <c r="D35" s="94"/>
      <c r="E35" s="94"/>
      <c r="F35" s="34">
        <f t="shared" si="4"/>
        <v>0</v>
      </c>
      <c r="G35" s="48" t="s">
        <v>92</v>
      </c>
      <c r="H35" s="34">
        <f>IF(G35="Y",F35*0.33,F35*0.18)</f>
        <v>0</v>
      </c>
      <c r="J35" s="188"/>
    </row>
    <row r="36" spans="1:10">
      <c r="A36" s="92" t="s">
        <v>62</v>
      </c>
      <c r="B36" s="34"/>
      <c r="C36" s="94"/>
      <c r="D36" s="94"/>
      <c r="E36" s="94"/>
      <c r="F36" s="34">
        <f t="shared" si="4"/>
        <v>0</v>
      </c>
      <c r="G36" s="48" t="s">
        <v>92</v>
      </c>
      <c r="H36" s="34">
        <f>IF(G36="Y",F36*0.33,F36*0.18)</f>
        <v>0</v>
      </c>
    </row>
    <row r="37" spans="1:10">
      <c r="B37" s="1"/>
      <c r="C37" s="94"/>
      <c r="D37" s="94"/>
      <c r="F37" s="34"/>
      <c r="H37" s="34"/>
    </row>
    <row r="38" spans="1:10" ht="15.75">
      <c r="A38" s="122" t="s">
        <v>33</v>
      </c>
      <c r="B38" s="122"/>
      <c r="C38" s="122"/>
      <c r="D38" s="122"/>
      <c r="E38" s="122"/>
      <c r="F38" s="122">
        <f>SUM(F32:F37)</f>
        <v>0</v>
      </c>
      <c r="G38" s="122"/>
      <c r="H38" s="122">
        <f>SUM(H32:H37)</f>
        <v>0</v>
      </c>
      <c r="I38" s="122">
        <f>F38+H38</f>
        <v>0</v>
      </c>
    </row>
    <row r="39" spans="1:10">
      <c r="C39" s="94"/>
      <c r="D39" s="94"/>
      <c r="H39" s="34"/>
    </row>
    <row r="40" spans="1:10" ht="15.75">
      <c r="A40" s="125" t="s">
        <v>64</v>
      </c>
      <c r="B40" s="129"/>
      <c r="C40" s="132"/>
      <c r="D40" s="132"/>
      <c r="E40" s="132"/>
      <c r="F40" s="133"/>
      <c r="G40" s="134"/>
      <c r="H40" s="131"/>
      <c r="I40" s="129"/>
    </row>
    <row r="41" spans="1:10" ht="25.5">
      <c r="A41" s="92" t="s">
        <v>103</v>
      </c>
      <c r="B41" s="34">
        <v>10</v>
      </c>
      <c r="C41" s="94">
        <v>20</v>
      </c>
      <c r="D41" s="94"/>
      <c r="E41" s="94"/>
      <c r="F41" s="34">
        <f>B41*C41*D41*E41</f>
        <v>0</v>
      </c>
      <c r="G41" s="98"/>
      <c r="H41" s="185"/>
      <c r="I41" s="36"/>
    </row>
    <row r="42" spans="1:10">
      <c r="A42" s="92" t="s">
        <v>104</v>
      </c>
      <c r="B42" s="34">
        <v>12</v>
      </c>
      <c r="C42" s="94">
        <v>20</v>
      </c>
      <c r="D42" s="94"/>
      <c r="E42" s="94"/>
      <c r="F42" s="34">
        <f t="shared" ref="F42:F45" si="5">B42*C42*D42*E42</f>
        <v>0</v>
      </c>
      <c r="G42" s="98"/>
      <c r="H42" s="185"/>
      <c r="I42" s="36"/>
    </row>
    <row r="43" spans="1:10">
      <c r="A43" s="92" t="s">
        <v>61</v>
      </c>
      <c r="B43" s="34">
        <v>0</v>
      </c>
      <c r="C43" s="94"/>
      <c r="D43" s="186"/>
      <c r="E43" s="94"/>
      <c r="F43" s="34">
        <f>B43*C43*E43</f>
        <v>0</v>
      </c>
      <c r="G43" s="98"/>
      <c r="H43" s="185"/>
      <c r="I43" s="36"/>
      <c r="J43" s="187"/>
    </row>
    <row r="44" spans="1:10">
      <c r="A44" s="92" t="s">
        <v>62</v>
      </c>
      <c r="B44" s="34"/>
      <c r="C44" s="94"/>
      <c r="D44" s="94"/>
      <c r="E44" s="94"/>
      <c r="F44" s="34">
        <f t="shared" si="5"/>
        <v>0</v>
      </c>
      <c r="G44" s="48" t="s">
        <v>92</v>
      </c>
      <c r="H44" s="34">
        <f>IF(G44="Y",F44*0.33,F44*0.18)</f>
        <v>0</v>
      </c>
      <c r="I44" s="36"/>
      <c r="J44" s="188"/>
    </row>
    <row r="45" spans="1:10">
      <c r="A45" s="92" t="s">
        <v>62</v>
      </c>
      <c r="B45" s="34"/>
      <c r="C45" s="94"/>
      <c r="D45" s="94"/>
      <c r="E45" s="94"/>
      <c r="F45" s="34">
        <f t="shared" si="5"/>
        <v>0</v>
      </c>
      <c r="G45" s="48" t="s">
        <v>92</v>
      </c>
      <c r="H45" s="34">
        <f>IF(G45="Y",F45*0.33,F45*0.18)</f>
        <v>0</v>
      </c>
      <c r="I45" s="36"/>
    </row>
    <row r="46" spans="1:10">
      <c r="A46" s="36"/>
      <c r="B46" s="34"/>
      <c r="C46" s="94"/>
      <c r="D46" s="94"/>
      <c r="F46" s="34"/>
      <c r="H46" s="34"/>
      <c r="I46" s="36"/>
    </row>
    <row r="47" spans="1:10" ht="15.75">
      <c r="A47" s="122" t="s">
        <v>65</v>
      </c>
      <c r="B47" s="122"/>
      <c r="C47" s="122"/>
      <c r="D47" s="122"/>
      <c r="E47" s="122"/>
      <c r="F47" s="122">
        <f>SUM(F41:F46)</f>
        <v>0</v>
      </c>
      <c r="G47" s="122"/>
      <c r="H47" s="122">
        <f t="shared" ref="H47" si="6">SUM(H41:H46)</f>
        <v>0</v>
      </c>
      <c r="I47" s="122">
        <f>F47+H47</f>
        <v>0</v>
      </c>
    </row>
    <row r="48" spans="1:10">
      <c r="A48" s="36"/>
      <c r="B48" s="36"/>
      <c r="C48" s="94"/>
      <c r="D48" s="94"/>
      <c r="F48" s="36"/>
      <c r="H48" s="34"/>
      <c r="I48" s="36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workbookViewId="0">
      <selection activeCell="A4" sqref="A4"/>
    </sheetView>
  </sheetViews>
  <sheetFormatPr defaultColWidth="8.85546875" defaultRowHeight="12.75"/>
  <cols>
    <col min="1" max="1" width="25.42578125" customWidth="1"/>
    <col min="2" max="2" width="15.42578125" customWidth="1"/>
    <col min="3" max="3" width="12.42578125" customWidth="1"/>
    <col min="4" max="4" width="17.85546875" customWidth="1"/>
    <col min="5" max="5" width="4.140625" customWidth="1"/>
    <col min="6" max="6" width="27.85546875" customWidth="1"/>
  </cols>
  <sheetData>
    <row r="1" spans="1:6" ht="15">
      <c r="A1" s="184" t="s">
        <v>72</v>
      </c>
      <c r="B1" s="167"/>
      <c r="C1" s="167"/>
      <c r="D1" s="167"/>
      <c r="E1" s="167"/>
      <c r="F1" s="167"/>
    </row>
    <row r="2" spans="1:6" ht="15">
      <c r="A2" s="237" t="s">
        <v>73</v>
      </c>
      <c r="B2" s="140" t="s">
        <v>27</v>
      </c>
      <c r="C2" s="140" t="s">
        <v>38</v>
      </c>
      <c r="D2" s="140" t="s">
        <v>18</v>
      </c>
      <c r="F2" s="35" t="s">
        <v>55</v>
      </c>
    </row>
    <row r="3" spans="1:6">
      <c r="A3" s="135" t="s">
        <v>4</v>
      </c>
      <c r="B3" s="128"/>
      <c r="C3" s="128"/>
      <c r="D3" s="136"/>
    </row>
    <row r="4" spans="1:6">
      <c r="A4" s="41"/>
      <c r="B4" s="51"/>
      <c r="C4" s="41"/>
      <c r="D4" s="37">
        <f>B4*C4</f>
        <v>0</v>
      </c>
    </row>
    <row r="5" spans="1:6">
      <c r="A5" s="41"/>
      <c r="B5" s="51"/>
      <c r="C5" s="41"/>
      <c r="D5" s="37">
        <f>B5*C5</f>
        <v>0</v>
      </c>
    </row>
    <row r="6" spans="1:6">
      <c r="A6" s="144" t="s">
        <v>11</v>
      </c>
      <c r="B6" s="181"/>
      <c r="C6" s="182"/>
      <c r="D6" s="145">
        <f>SUM(D4:D5)</f>
        <v>0</v>
      </c>
    </row>
    <row r="7" spans="1:6">
      <c r="A7" s="36"/>
      <c r="B7" s="51"/>
      <c r="C7" s="41"/>
      <c r="D7" s="36"/>
    </row>
    <row r="8" spans="1:6">
      <c r="A8" s="135" t="s">
        <v>6</v>
      </c>
      <c r="B8" s="174"/>
      <c r="C8" s="175"/>
      <c r="D8" s="136"/>
    </row>
    <row r="9" spans="1:6">
      <c r="A9" s="35"/>
      <c r="B9" s="51"/>
      <c r="C9" s="41"/>
      <c r="D9" s="37">
        <f>B9*C9</f>
        <v>0</v>
      </c>
    </row>
    <row r="10" spans="1:6">
      <c r="A10" s="35"/>
      <c r="B10" s="51"/>
      <c r="C10" s="41"/>
      <c r="D10" s="37">
        <f>B10*C10</f>
        <v>0</v>
      </c>
    </row>
    <row r="11" spans="1:6">
      <c r="A11" s="144" t="s">
        <v>12</v>
      </c>
      <c r="B11" s="181"/>
      <c r="C11" s="182"/>
      <c r="D11" s="145">
        <f>SUM(D9:D10)</f>
        <v>0</v>
      </c>
    </row>
    <row r="12" spans="1:6">
      <c r="A12" s="36"/>
      <c r="B12" s="51"/>
      <c r="C12" s="41"/>
      <c r="D12" s="36"/>
    </row>
    <row r="13" spans="1:6">
      <c r="A13" s="135" t="s">
        <v>7</v>
      </c>
      <c r="B13" s="174"/>
      <c r="C13" s="175"/>
      <c r="D13" s="136"/>
    </row>
    <row r="14" spans="1:6">
      <c r="A14" s="35"/>
      <c r="B14" s="51"/>
      <c r="C14" s="41"/>
      <c r="D14" s="37">
        <f>B14*C14</f>
        <v>0</v>
      </c>
    </row>
    <row r="15" spans="1:6">
      <c r="A15" s="35"/>
      <c r="B15" s="51"/>
      <c r="C15" s="41"/>
      <c r="D15" s="37">
        <f>B15*C15</f>
        <v>0</v>
      </c>
    </row>
    <row r="16" spans="1:6">
      <c r="A16" s="144" t="s">
        <v>13</v>
      </c>
      <c r="B16" s="181"/>
      <c r="C16" s="182"/>
      <c r="D16" s="145">
        <f>SUM(D14:D15)</f>
        <v>0</v>
      </c>
    </row>
    <row r="17" spans="1:4">
      <c r="A17" s="36"/>
      <c r="B17" s="51"/>
      <c r="C17" s="41"/>
      <c r="D17" s="36"/>
    </row>
    <row r="18" spans="1:4">
      <c r="A18" s="135" t="s">
        <v>32</v>
      </c>
      <c r="B18" s="174"/>
      <c r="C18" s="175"/>
      <c r="D18" s="136"/>
    </row>
    <row r="19" spans="1:4">
      <c r="A19" s="35"/>
      <c r="B19" s="51"/>
      <c r="C19" s="41"/>
      <c r="D19" s="37">
        <f>B19*C19</f>
        <v>0</v>
      </c>
    </row>
    <row r="20" spans="1:4">
      <c r="A20" s="35"/>
      <c r="B20" s="51"/>
      <c r="C20" s="41"/>
      <c r="D20" s="37">
        <f>B20*C20</f>
        <v>0</v>
      </c>
    </row>
    <row r="21" spans="1:4">
      <c r="A21" s="144" t="s">
        <v>33</v>
      </c>
      <c r="B21" s="181"/>
      <c r="C21" s="182"/>
      <c r="D21" s="145">
        <f>SUM(D19:D20)</f>
        <v>0</v>
      </c>
    </row>
    <row r="22" spans="1:4">
      <c r="A22" s="36"/>
      <c r="B22" s="36"/>
      <c r="C22" s="36"/>
      <c r="D22" s="36"/>
    </row>
    <row r="23" spans="1:4">
      <c r="A23" s="135" t="s">
        <v>64</v>
      </c>
      <c r="B23" s="174"/>
      <c r="C23" s="175"/>
      <c r="D23" s="136"/>
    </row>
    <row r="24" spans="1:4">
      <c r="A24" s="35"/>
      <c r="B24" s="51"/>
      <c r="C24" s="41"/>
      <c r="D24" s="37">
        <f>B24*C24</f>
        <v>0</v>
      </c>
    </row>
    <row r="25" spans="1:4">
      <c r="A25" s="35"/>
      <c r="B25" s="51"/>
      <c r="C25" s="41"/>
      <c r="D25" s="37">
        <f>B25*C25</f>
        <v>0</v>
      </c>
    </row>
    <row r="26" spans="1:4">
      <c r="A26" s="144" t="s">
        <v>65</v>
      </c>
      <c r="B26" s="181"/>
      <c r="C26" s="182"/>
      <c r="D26" s="145">
        <f>SUM(D24:D25)</f>
        <v>0</v>
      </c>
    </row>
    <row r="28" spans="1:4" ht="15">
      <c r="A28" s="237" t="s">
        <v>74</v>
      </c>
      <c r="B28" s="140" t="s">
        <v>27</v>
      </c>
      <c r="C28" s="140" t="s">
        <v>38</v>
      </c>
      <c r="D28" s="140" t="s">
        <v>18</v>
      </c>
    </row>
    <row r="29" spans="1:4">
      <c r="A29" s="135" t="s">
        <v>4</v>
      </c>
      <c r="B29" s="128"/>
      <c r="C29" s="128"/>
      <c r="D29" s="136"/>
    </row>
    <row r="30" spans="1:4">
      <c r="A30" s="41"/>
      <c r="B30" s="51"/>
      <c r="C30" s="41"/>
      <c r="D30" s="37">
        <f>B30*C30</f>
        <v>0</v>
      </c>
    </row>
    <row r="31" spans="1:4">
      <c r="A31" s="41"/>
      <c r="B31" s="51"/>
      <c r="C31" s="41"/>
      <c r="D31" s="37">
        <f>B31*C31</f>
        <v>0</v>
      </c>
    </row>
    <row r="32" spans="1:4">
      <c r="A32" s="144" t="s">
        <v>11</v>
      </c>
      <c r="B32" s="181"/>
      <c r="C32" s="182"/>
      <c r="D32" s="145">
        <f>SUM(D30:D31)</f>
        <v>0</v>
      </c>
    </row>
    <row r="33" spans="1:4">
      <c r="A33" s="36"/>
      <c r="B33" s="51"/>
      <c r="C33" s="41"/>
      <c r="D33" s="36"/>
    </row>
    <row r="34" spans="1:4">
      <c r="A34" s="135" t="s">
        <v>6</v>
      </c>
      <c r="B34" s="174"/>
      <c r="C34" s="175"/>
      <c r="D34" s="136"/>
    </row>
    <row r="35" spans="1:4">
      <c r="A35" s="35"/>
      <c r="B35" s="51"/>
      <c r="C35" s="41"/>
      <c r="D35" s="37">
        <f>B35*C35</f>
        <v>0</v>
      </c>
    </row>
    <row r="36" spans="1:4">
      <c r="A36" s="35"/>
      <c r="B36" s="51"/>
      <c r="C36" s="41"/>
      <c r="D36" s="37">
        <f>B36*C36</f>
        <v>0</v>
      </c>
    </row>
    <row r="37" spans="1:4">
      <c r="A37" s="144" t="s">
        <v>12</v>
      </c>
      <c r="B37" s="181"/>
      <c r="C37" s="182"/>
      <c r="D37" s="145">
        <f>SUM(D35:D36)</f>
        <v>0</v>
      </c>
    </row>
    <row r="38" spans="1:4">
      <c r="A38" s="36"/>
      <c r="B38" s="51"/>
      <c r="C38" s="41"/>
      <c r="D38" s="36"/>
    </row>
    <row r="39" spans="1:4">
      <c r="A39" s="135" t="s">
        <v>7</v>
      </c>
      <c r="B39" s="174"/>
      <c r="C39" s="175"/>
      <c r="D39" s="136"/>
    </row>
    <row r="40" spans="1:4">
      <c r="A40" s="35"/>
      <c r="B40" s="51"/>
      <c r="C40" s="41"/>
      <c r="D40" s="37">
        <f>B40*C40</f>
        <v>0</v>
      </c>
    </row>
    <row r="41" spans="1:4">
      <c r="A41" s="35"/>
      <c r="B41" s="51"/>
      <c r="C41" s="41"/>
      <c r="D41" s="37">
        <f>B41*C41</f>
        <v>0</v>
      </c>
    </row>
    <row r="42" spans="1:4">
      <c r="A42" s="144" t="s">
        <v>13</v>
      </c>
      <c r="B42" s="181"/>
      <c r="C42" s="182"/>
      <c r="D42" s="145">
        <f>SUM(D40:D41)</f>
        <v>0</v>
      </c>
    </row>
    <row r="43" spans="1:4">
      <c r="A43" s="36"/>
      <c r="B43" s="51"/>
      <c r="C43" s="41"/>
      <c r="D43" s="36"/>
    </row>
    <row r="44" spans="1:4">
      <c r="A44" s="135" t="s">
        <v>32</v>
      </c>
      <c r="B44" s="174"/>
      <c r="C44" s="175"/>
      <c r="D44" s="136"/>
    </row>
    <row r="45" spans="1:4">
      <c r="A45" s="35"/>
      <c r="B45" s="51"/>
      <c r="C45" s="41"/>
      <c r="D45" s="37">
        <f>B45*C45</f>
        <v>0</v>
      </c>
    </row>
    <row r="46" spans="1:4">
      <c r="A46" s="35"/>
      <c r="B46" s="51"/>
      <c r="C46" s="41"/>
      <c r="D46" s="37">
        <f>B46*C46</f>
        <v>0</v>
      </c>
    </row>
    <row r="47" spans="1:4">
      <c r="A47" s="144" t="s">
        <v>33</v>
      </c>
      <c r="B47" s="181"/>
      <c r="C47" s="182"/>
      <c r="D47" s="145">
        <f>SUM(D45:D46)</f>
        <v>0</v>
      </c>
    </row>
    <row r="48" spans="1:4">
      <c r="A48" s="36"/>
      <c r="B48" s="36"/>
      <c r="C48" s="36"/>
      <c r="D48" s="36"/>
    </row>
    <row r="49" spans="1:4">
      <c r="A49" s="135" t="s">
        <v>64</v>
      </c>
      <c r="B49" s="174"/>
      <c r="C49" s="175"/>
      <c r="D49" s="136"/>
    </row>
    <row r="50" spans="1:4">
      <c r="A50" s="35"/>
      <c r="B50" s="51"/>
      <c r="C50" s="41"/>
      <c r="D50" s="37">
        <f>B50*C50</f>
        <v>0</v>
      </c>
    </row>
    <row r="51" spans="1:4">
      <c r="A51" s="35"/>
      <c r="B51" s="51"/>
      <c r="C51" s="41"/>
      <c r="D51" s="37">
        <f>B51*C51</f>
        <v>0</v>
      </c>
    </row>
    <row r="52" spans="1:4">
      <c r="A52" s="144" t="s">
        <v>65</v>
      </c>
      <c r="B52" s="181"/>
      <c r="C52" s="182"/>
      <c r="D52" s="145">
        <f>SUM(D50:D51)</f>
        <v>0</v>
      </c>
    </row>
    <row r="54" spans="1:4" ht="15">
      <c r="A54" s="237" t="s">
        <v>75</v>
      </c>
      <c r="B54" s="140" t="s">
        <v>27</v>
      </c>
      <c r="C54" s="140" t="s">
        <v>38</v>
      </c>
      <c r="D54" s="140" t="s">
        <v>18</v>
      </c>
    </row>
    <row r="55" spans="1:4">
      <c r="A55" s="135" t="s">
        <v>4</v>
      </c>
      <c r="B55" s="128"/>
      <c r="C55" s="128"/>
      <c r="D55" s="136"/>
    </row>
    <row r="56" spans="1:4">
      <c r="A56" s="41"/>
      <c r="B56" s="51"/>
      <c r="C56" s="41"/>
      <c r="D56" s="37">
        <f>B56*C56</f>
        <v>0</v>
      </c>
    </row>
    <row r="57" spans="1:4">
      <c r="A57" s="41"/>
      <c r="B57" s="51"/>
      <c r="C57" s="41"/>
      <c r="D57" s="37">
        <f>B57*C57</f>
        <v>0</v>
      </c>
    </row>
    <row r="58" spans="1:4">
      <c r="A58" s="144" t="s">
        <v>11</v>
      </c>
      <c r="B58" s="181"/>
      <c r="C58" s="182"/>
      <c r="D58" s="145">
        <f>SUM(D56:D57)</f>
        <v>0</v>
      </c>
    </row>
    <row r="59" spans="1:4">
      <c r="A59" s="36"/>
      <c r="B59" s="51"/>
      <c r="C59" s="41"/>
      <c r="D59" s="36"/>
    </row>
    <row r="60" spans="1:4">
      <c r="A60" s="135" t="s">
        <v>6</v>
      </c>
      <c r="B60" s="174"/>
      <c r="C60" s="175"/>
      <c r="D60" s="136"/>
    </row>
    <row r="61" spans="1:4">
      <c r="A61" s="35"/>
      <c r="B61" s="51"/>
      <c r="C61" s="41"/>
      <c r="D61" s="37">
        <f>B61*C61</f>
        <v>0</v>
      </c>
    </row>
    <row r="62" spans="1:4">
      <c r="A62" s="35"/>
      <c r="B62" s="51"/>
      <c r="C62" s="41"/>
      <c r="D62" s="37">
        <f>B62*C62</f>
        <v>0</v>
      </c>
    </row>
    <row r="63" spans="1:4">
      <c r="A63" s="144" t="s">
        <v>12</v>
      </c>
      <c r="B63" s="181"/>
      <c r="C63" s="182"/>
      <c r="D63" s="145">
        <f>SUM(D61:D62)</f>
        <v>0</v>
      </c>
    </row>
    <row r="64" spans="1:4">
      <c r="A64" s="36"/>
      <c r="B64" s="51"/>
      <c r="C64" s="41"/>
      <c r="D64" s="36"/>
    </row>
    <row r="65" spans="1:4">
      <c r="A65" s="135" t="s">
        <v>7</v>
      </c>
      <c r="B65" s="174"/>
      <c r="C65" s="175"/>
      <c r="D65" s="136"/>
    </row>
    <row r="66" spans="1:4">
      <c r="A66" s="35"/>
      <c r="B66" s="51"/>
      <c r="C66" s="41"/>
      <c r="D66" s="37">
        <f>B66*C66</f>
        <v>0</v>
      </c>
    </row>
    <row r="67" spans="1:4">
      <c r="A67" s="35"/>
      <c r="B67" s="51"/>
      <c r="C67" s="41"/>
      <c r="D67" s="37">
        <f>B67*C67</f>
        <v>0</v>
      </c>
    </row>
    <row r="68" spans="1:4">
      <c r="A68" s="144" t="s">
        <v>13</v>
      </c>
      <c r="B68" s="181"/>
      <c r="C68" s="182"/>
      <c r="D68" s="145">
        <f>SUM(D66:D67)</f>
        <v>0</v>
      </c>
    </row>
    <row r="69" spans="1:4">
      <c r="A69" s="36"/>
      <c r="B69" s="51"/>
      <c r="C69" s="41"/>
      <c r="D69" s="36"/>
    </row>
    <row r="70" spans="1:4">
      <c r="A70" s="135" t="s">
        <v>32</v>
      </c>
      <c r="B70" s="174"/>
      <c r="C70" s="175"/>
      <c r="D70" s="136"/>
    </row>
    <row r="71" spans="1:4">
      <c r="A71" s="35"/>
      <c r="B71" s="51"/>
      <c r="C71" s="41"/>
      <c r="D71" s="37">
        <f>B71*C71</f>
        <v>0</v>
      </c>
    </row>
    <row r="72" spans="1:4">
      <c r="A72" s="35"/>
      <c r="B72" s="51"/>
      <c r="C72" s="41"/>
      <c r="D72" s="37">
        <f>B72*C72</f>
        <v>0</v>
      </c>
    </row>
    <row r="73" spans="1:4">
      <c r="A73" s="144" t="s">
        <v>33</v>
      </c>
      <c r="B73" s="181"/>
      <c r="C73" s="182"/>
      <c r="D73" s="145">
        <f>SUM(D71:D72)</f>
        <v>0</v>
      </c>
    </row>
    <row r="74" spans="1:4">
      <c r="A74" s="36"/>
      <c r="B74" s="36"/>
      <c r="C74" s="36"/>
      <c r="D74" s="36"/>
    </row>
    <row r="75" spans="1:4">
      <c r="A75" s="135" t="s">
        <v>64</v>
      </c>
      <c r="B75" s="174"/>
      <c r="C75" s="175"/>
      <c r="D75" s="136"/>
    </row>
    <row r="76" spans="1:4">
      <c r="A76" s="35"/>
      <c r="B76" s="51"/>
      <c r="C76" s="41"/>
      <c r="D76" s="37">
        <f>B76*C76</f>
        <v>0</v>
      </c>
    </row>
    <row r="77" spans="1:4">
      <c r="A77" s="35"/>
      <c r="B77" s="51"/>
      <c r="C77" s="41"/>
      <c r="D77" s="37">
        <f>B77*C77</f>
        <v>0</v>
      </c>
    </row>
    <row r="78" spans="1:4">
      <c r="A78" s="144" t="s">
        <v>65</v>
      </c>
      <c r="B78" s="181"/>
      <c r="C78" s="182"/>
      <c r="D78" s="145">
        <f>SUM(D76:D77)</f>
        <v>0</v>
      </c>
    </row>
    <row r="80" spans="1:4" ht="15">
      <c r="A80" s="237" t="s">
        <v>62</v>
      </c>
      <c r="B80" s="140" t="s">
        <v>27</v>
      </c>
      <c r="C80" s="140" t="s">
        <v>38</v>
      </c>
      <c r="D80" s="140" t="s">
        <v>18</v>
      </c>
    </row>
    <row r="81" spans="1:4">
      <c r="A81" s="135" t="s">
        <v>4</v>
      </c>
      <c r="B81" s="128"/>
      <c r="C81" s="128"/>
      <c r="D81" s="136"/>
    </row>
    <row r="82" spans="1:4">
      <c r="A82" s="41"/>
      <c r="B82" s="51"/>
      <c r="C82" s="41"/>
      <c r="D82" s="37">
        <f>B82*C82</f>
        <v>0</v>
      </c>
    </row>
    <row r="83" spans="1:4">
      <c r="A83" s="41"/>
      <c r="B83" s="51"/>
      <c r="C83" s="41"/>
      <c r="D83" s="37">
        <f>B83*C83</f>
        <v>0</v>
      </c>
    </row>
    <row r="84" spans="1:4">
      <c r="A84" s="144" t="s">
        <v>11</v>
      </c>
      <c r="B84" s="181"/>
      <c r="C84" s="182"/>
      <c r="D84" s="145">
        <f>SUM(D82:D83)</f>
        <v>0</v>
      </c>
    </row>
    <row r="85" spans="1:4">
      <c r="A85" s="36"/>
      <c r="B85" s="51"/>
      <c r="C85" s="41"/>
      <c r="D85" s="36"/>
    </row>
    <row r="86" spans="1:4">
      <c r="A86" s="135" t="s">
        <v>6</v>
      </c>
      <c r="B86" s="174"/>
      <c r="C86" s="175"/>
      <c r="D86" s="136"/>
    </row>
    <row r="87" spans="1:4">
      <c r="A87" s="35"/>
      <c r="B87" s="51"/>
      <c r="C87" s="41"/>
      <c r="D87" s="37">
        <f>B87*C87</f>
        <v>0</v>
      </c>
    </row>
    <row r="88" spans="1:4">
      <c r="A88" s="35"/>
      <c r="B88" s="51"/>
      <c r="C88" s="41"/>
      <c r="D88" s="37">
        <f>B88*C88</f>
        <v>0</v>
      </c>
    </row>
    <row r="89" spans="1:4">
      <c r="A89" s="144" t="s">
        <v>12</v>
      </c>
      <c r="B89" s="181"/>
      <c r="C89" s="182"/>
      <c r="D89" s="145">
        <f>SUM(D87:D88)</f>
        <v>0</v>
      </c>
    </row>
    <row r="90" spans="1:4">
      <c r="A90" s="36"/>
      <c r="B90" s="51"/>
      <c r="C90" s="41"/>
      <c r="D90" s="36"/>
    </row>
    <row r="91" spans="1:4">
      <c r="A91" s="135" t="s">
        <v>7</v>
      </c>
      <c r="B91" s="174"/>
      <c r="C91" s="175"/>
      <c r="D91" s="136"/>
    </row>
    <row r="92" spans="1:4">
      <c r="A92" s="35"/>
      <c r="B92" s="51"/>
      <c r="C92" s="41"/>
      <c r="D92" s="37">
        <f>B92*C92</f>
        <v>0</v>
      </c>
    </row>
    <row r="93" spans="1:4">
      <c r="A93" s="35"/>
      <c r="B93" s="51"/>
      <c r="C93" s="41"/>
      <c r="D93" s="37">
        <f>B93*C93</f>
        <v>0</v>
      </c>
    </row>
    <row r="94" spans="1:4">
      <c r="A94" s="144" t="s">
        <v>13</v>
      </c>
      <c r="B94" s="181"/>
      <c r="C94" s="182"/>
      <c r="D94" s="145">
        <f>SUM(D92:D93)</f>
        <v>0</v>
      </c>
    </row>
    <row r="95" spans="1:4">
      <c r="A95" s="36"/>
      <c r="B95" s="51"/>
      <c r="C95" s="41"/>
      <c r="D95" s="36"/>
    </row>
    <row r="96" spans="1:4">
      <c r="A96" s="135" t="s">
        <v>32</v>
      </c>
      <c r="B96" s="174"/>
      <c r="C96" s="175"/>
      <c r="D96" s="136"/>
    </row>
    <row r="97" spans="1:4">
      <c r="A97" s="35"/>
      <c r="B97" s="51"/>
      <c r="C97" s="41"/>
      <c r="D97" s="37">
        <f>B97*C97</f>
        <v>0</v>
      </c>
    </row>
    <row r="98" spans="1:4">
      <c r="A98" s="35"/>
      <c r="B98" s="51"/>
      <c r="C98" s="41"/>
      <c r="D98" s="37">
        <f>B98*C98</f>
        <v>0</v>
      </c>
    </row>
    <row r="99" spans="1:4">
      <c r="A99" s="144" t="s">
        <v>33</v>
      </c>
      <c r="B99" s="181"/>
      <c r="C99" s="182"/>
      <c r="D99" s="145">
        <f>SUM(D97:D98)</f>
        <v>0</v>
      </c>
    </row>
    <row r="100" spans="1:4">
      <c r="A100" s="36"/>
      <c r="B100" s="36"/>
      <c r="C100" s="36"/>
      <c r="D100" s="36"/>
    </row>
    <row r="101" spans="1:4">
      <c r="A101" s="135" t="s">
        <v>64</v>
      </c>
      <c r="B101" s="174"/>
      <c r="C101" s="175"/>
      <c r="D101" s="136"/>
    </row>
    <row r="102" spans="1:4">
      <c r="A102" s="35"/>
      <c r="B102" s="51"/>
      <c r="C102" s="41"/>
      <c r="D102" s="37">
        <f>B102*C102</f>
        <v>0</v>
      </c>
    </row>
    <row r="103" spans="1:4">
      <c r="A103" s="35"/>
      <c r="B103" s="51"/>
      <c r="C103" s="41"/>
      <c r="D103" s="37">
        <f>B103*C103</f>
        <v>0</v>
      </c>
    </row>
    <row r="104" spans="1:4">
      <c r="A104" s="144" t="s">
        <v>65</v>
      </c>
      <c r="B104" s="181"/>
      <c r="C104" s="182"/>
      <c r="D104" s="145">
        <f>SUM(D102:D103)</f>
        <v>0</v>
      </c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workbookViewId="0">
      <selection activeCell="A4" sqref="A4"/>
    </sheetView>
  </sheetViews>
  <sheetFormatPr defaultColWidth="8.85546875" defaultRowHeight="12.75"/>
  <cols>
    <col min="1" max="1" width="20.42578125" customWidth="1"/>
    <col min="2" max="2" width="12.42578125" customWidth="1"/>
    <col min="3" max="3" width="15.28515625" customWidth="1"/>
    <col min="4" max="4" width="15.7109375" customWidth="1"/>
    <col min="5" max="5" width="24.85546875" customWidth="1"/>
    <col min="6" max="6" width="45.7109375" customWidth="1"/>
  </cols>
  <sheetData>
    <row r="1" spans="1:6" ht="15.75">
      <c r="A1" s="183" t="s">
        <v>90</v>
      </c>
      <c r="B1" s="167"/>
      <c r="C1" s="167"/>
      <c r="D1" s="167"/>
      <c r="E1" s="167"/>
      <c r="F1" s="167"/>
    </row>
    <row r="2" spans="1:6">
      <c r="A2" s="11" t="s">
        <v>26</v>
      </c>
      <c r="B2" s="11" t="s">
        <v>27</v>
      </c>
      <c r="C2" s="11" t="s">
        <v>38</v>
      </c>
      <c r="D2" s="11" t="s">
        <v>18</v>
      </c>
      <c r="F2" s="35" t="s">
        <v>55</v>
      </c>
    </row>
    <row r="3" spans="1:6">
      <c r="A3" s="135" t="s">
        <v>4</v>
      </c>
      <c r="B3" s="141"/>
      <c r="C3" s="128"/>
      <c r="D3" s="136"/>
      <c r="F3" s="143" t="s">
        <v>91</v>
      </c>
    </row>
    <row r="4" spans="1:6">
      <c r="A4" s="107"/>
      <c r="B4" s="31"/>
      <c r="C4" s="50"/>
      <c r="D4" s="21">
        <f>B4*C4</f>
        <v>0</v>
      </c>
    </row>
    <row r="5" spans="1:6">
      <c r="A5" s="11"/>
      <c r="B5" s="31"/>
      <c r="C5" s="50"/>
      <c r="D5" s="21">
        <f>B5*C5</f>
        <v>0</v>
      </c>
    </row>
    <row r="6" spans="1:6">
      <c r="A6" s="11"/>
      <c r="B6" s="31"/>
      <c r="C6" s="50"/>
      <c r="D6" s="21">
        <f>B6*C6</f>
        <v>0</v>
      </c>
      <c r="F6" s="107"/>
    </row>
    <row r="7" spans="1:6" s="36" customFormat="1">
      <c r="A7" s="35"/>
      <c r="B7" s="31"/>
      <c r="C7" s="50"/>
      <c r="D7" s="37">
        <f>B7*C7</f>
        <v>0</v>
      </c>
      <c r="F7" s="107"/>
    </row>
    <row r="8" spans="1:6">
      <c r="A8" s="144" t="s">
        <v>11</v>
      </c>
      <c r="B8" s="145"/>
      <c r="C8" s="146"/>
      <c r="D8" s="145">
        <f>SUM(D4:D7)</f>
        <v>0</v>
      </c>
    </row>
    <row r="9" spans="1:6">
      <c r="A9" s="11"/>
      <c r="B9" s="31"/>
      <c r="C9" s="50"/>
      <c r="D9" s="11"/>
    </row>
    <row r="10" spans="1:6">
      <c r="A10" s="135" t="s">
        <v>6</v>
      </c>
      <c r="B10" s="141"/>
      <c r="C10" s="142"/>
      <c r="D10" s="136"/>
    </row>
    <row r="11" spans="1:6">
      <c r="A11" s="35"/>
      <c r="B11" s="31"/>
      <c r="C11" s="50"/>
      <c r="D11" s="21">
        <f>B11*C11</f>
        <v>0</v>
      </c>
    </row>
    <row r="12" spans="1:6">
      <c r="A12" s="35"/>
      <c r="B12" s="31"/>
      <c r="C12" s="50"/>
      <c r="D12" s="21">
        <f>B12*C12</f>
        <v>0</v>
      </c>
    </row>
    <row r="13" spans="1:6">
      <c r="B13" s="31"/>
      <c r="C13" s="50"/>
      <c r="D13" s="21">
        <f>B13*C13</f>
        <v>0</v>
      </c>
    </row>
    <row r="14" spans="1:6">
      <c r="A14" s="144" t="s">
        <v>12</v>
      </c>
      <c r="B14" s="145"/>
      <c r="C14" s="146"/>
      <c r="D14" s="145">
        <f>SUM(D11:D13)</f>
        <v>0</v>
      </c>
    </row>
    <row r="15" spans="1:6">
      <c r="B15" s="31"/>
      <c r="C15" s="50"/>
      <c r="D15" s="21"/>
    </row>
    <row r="16" spans="1:6">
      <c r="A16" s="135" t="s">
        <v>7</v>
      </c>
      <c r="B16" s="141"/>
      <c r="C16" s="142"/>
      <c r="D16" s="136"/>
    </row>
    <row r="17" spans="1:4">
      <c r="A17" s="35"/>
      <c r="B17" s="31"/>
      <c r="C17" s="50"/>
      <c r="D17" s="21">
        <f>B17*C17</f>
        <v>0</v>
      </c>
    </row>
    <row r="18" spans="1:4">
      <c r="A18" s="35"/>
      <c r="B18" s="31"/>
      <c r="C18" s="50"/>
      <c r="D18" s="37">
        <f>B18*C18</f>
        <v>0</v>
      </c>
    </row>
    <row r="19" spans="1:4">
      <c r="B19" s="31"/>
      <c r="C19" s="50"/>
      <c r="D19" s="21">
        <f>B19*C19</f>
        <v>0</v>
      </c>
    </row>
    <row r="20" spans="1:4">
      <c r="A20" s="144" t="s">
        <v>13</v>
      </c>
      <c r="B20" s="145"/>
      <c r="C20" s="146"/>
      <c r="D20" s="145">
        <f>SUM(D17:D19)</f>
        <v>0</v>
      </c>
    </row>
    <row r="21" spans="1:4">
      <c r="B21" s="31"/>
      <c r="C21" s="50"/>
      <c r="D21" s="21"/>
    </row>
    <row r="22" spans="1:4">
      <c r="A22" s="135" t="s">
        <v>32</v>
      </c>
      <c r="B22" s="141"/>
      <c r="C22" s="142"/>
      <c r="D22" s="136"/>
    </row>
    <row r="23" spans="1:4">
      <c r="A23" s="35"/>
      <c r="B23" s="31"/>
      <c r="C23" s="50"/>
      <c r="D23" s="21">
        <f>B23*C23</f>
        <v>0</v>
      </c>
    </row>
    <row r="24" spans="1:4">
      <c r="A24" s="35"/>
      <c r="B24" s="31"/>
      <c r="C24" s="50"/>
      <c r="D24" s="21">
        <f>B24*C24</f>
        <v>0</v>
      </c>
    </row>
    <row r="25" spans="1:4">
      <c r="B25" s="31"/>
      <c r="C25" s="50"/>
      <c r="D25" s="21">
        <f>B25*C25</f>
        <v>0</v>
      </c>
    </row>
    <row r="26" spans="1:4">
      <c r="A26" s="144" t="s">
        <v>33</v>
      </c>
      <c r="B26" s="139"/>
      <c r="C26" s="138"/>
      <c r="D26" s="145">
        <f>SUM(D23:D25)</f>
        <v>0</v>
      </c>
    </row>
    <row r="27" spans="1:4" s="36" customFormat="1">
      <c r="A27" s="35"/>
      <c r="B27" s="37"/>
      <c r="D27" s="31"/>
    </row>
    <row r="28" spans="1:4" s="36" customFormat="1">
      <c r="A28" s="135" t="s">
        <v>64</v>
      </c>
      <c r="B28" s="141"/>
      <c r="C28" s="142"/>
      <c r="D28" s="136"/>
    </row>
    <row r="29" spans="1:4" s="36" customFormat="1">
      <c r="A29" s="35"/>
      <c r="B29" s="31"/>
      <c r="C29" s="50"/>
      <c r="D29" s="37">
        <f>B29*C29</f>
        <v>0</v>
      </c>
    </row>
    <row r="30" spans="1:4" s="36" customFormat="1">
      <c r="A30" s="35"/>
      <c r="B30" s="31"/>
      <c r="C30" s="50"/>
      <c r="D30" s="37">
        <f>B30*C30</f>
        <v>0</v>
      </c>
    </row>
    <row r="31" spans="1:4" s="36" customFormat="1">
      <c r="B31" s="31"/>
      <c r="C31" s="50"/>
      <c r="D31" s="37">
        <f>B31*C31</f>
        <v>0</v>
      </c>
    </row>
    <row r="32" spans="1:4" s="36" customFormat="1">
      <c r="A32" s="144" t="s">
        <v>65</v>
      </c>
      <c r="B32" s="139"/>
      <c r="C32" s="138"/>
      <c r="D32" s="145">
        <f>SUM(D29:D31)</f>
        <v>0</v>
      </c>
    </row>
    <row r="33" spans="1:6" s="36" customFormat="1">
      <c r="A33" s="35"/>
      <c r="B33" s="37"/>
      <c r="D33" s="31"/>
    </row>
    <row r="35" spans="1:6" ht="15">
      <c r="A35" s="184" t="s">
        <v>19</v>
      </c>
      <c r="B35" s="167"/>
      <c r="C35" s="167"/>
      <c r="D35" s="169"/>
      <c r="E35" s="167"/>
      <c r="F35" s="167"/>
    </row>
    <row r="36" spans="1:6">
      <c r="A36" s="11" t="s">
        <v>26</v>
      </c>
      <c r="B36" s="11" t="s">
        <v>27</v>
      </c>
      <c r="C36" s="11" t="s">
        <v>38</v>
      </c>
      <c r="D36" s="11" t="s">
        <v>18</v>
      </c>
      <c r="F36" s="35" t="s">
        <v>55</v>
      </c>
    </row>
    <row r="37" spans="1:6">
      <c r="A37" s="135" t="s">
        <v>4</v>
      </c>
      <c r="B37" s="172"/>
      <c r="C37" s="128"/>
      <c r="D37" s="136"/>
      <c r="E37" s="176"/>
    </row>
    <row r="38" spans="1:6">
      <c r="A38" s="38"/>
      <c r="B38" s="251"/>
      <c r="C38" s="38"/>
      <c r="D38" s="21">
        <f>B38*C38</f>
        <v>0</v>
      </c>
      <c r="E38" s="176"/>
      <c r="F38" s="47" t="s">
        <v>66</v>
      </c>
    </row>
    <row r="39" spans="1:6">
      <c r="A39" s="38"/>
      <c r="B39" s="251"/>
      <c r="C39" s="38"/>
      <c r="D39" s="21">
        <f>B39*C39</f>
        <v>0</v>
      </c>
      <c r="E39" s="176"/>
      <c r="F39" s="47" t="s">
        <v>67</v>
      </c>
    </row>
    <row r="40" spans="1:6">
      <c r="A40" s="38"/>
      <c r="B40" s="251"/>
      <c r="C40" s="38"/>
      <c r="D40" s="21">
        <f>B40*C40</f>
        <v>0</v>
      </c>
      <c r="E40" s="176"/>
    </row>
    <row r="41" spans="1:6">
      <c r="A41" s="144" t="s">
        <v>11</v>
      </c>
      <c r="B41" s="252"/>
      <c r="C41" s="179"/>
      <c r="D41" s="180">
        <f>SUM(D38:D40)</f>
        <v>0</v>
      </c>
      <c r="E41" s="176"/>
    </row>
    <row r="42" spans="1:6">
      <c r="B42" s="251"/>
      <c r="C42" s="38"/>
      <c r="E42" s="176"/>
    </row>
    <row r="43" spans="1:6">
      <c r="A43" s="135" t="s">
        <v>6</v>
      </c>
      <c r="B43" s="253"/>
      <c r="C43" s="173"/>
      <c r="D43" s="136"/>
      <c r="E43" s="176"/>
    </row>
    <row r="44" spans="1:6">
      <c r="A44" s="38"/>
      <c r="B44" s="251"/>
      <c r="C44" s="38"/>
      <c r="D44" s="21">
        <f>B44*C44</f>
        <v>0</v>
      </c>
      <c r="E44" s="176"/>
    </row>
    <row r="45" spans="1:6">
      <c r="A45" s="38"/>
      <c r="B45" s="251"/>
      <c r="C45" s="38"/>
      <c r="D45" s="21">
        <f>B45*C45</f>
        <v>0</v>
      </c>
      <c r="E45" s="176"/>
    </row>
    <row r="46" spans="1:6">
      <c r="A46" s="39"/>
      <c r="B46" s="251"/>
      <c r="C46" s="38"/>
      <c r="D46" s="21">
        <f>B46*C46</f>
        <v>0</v>
      </c>
      <c r="E46" s="176"/>
    </row>
    <row r="47" spans="1:6">
      <c r="A47" s="144" t="s">
        <v>12</v>
      </c>
      <c r="B47" s="252"/>
      <c r="C47" s="179"/>
      <c r="D47" s="180">
        <f>SUM(D44:D46)</f>
        <v>0</v>
      </c>
      <c r="E47" s="176"/>
    </row>
    <row r="48" spans="1:6">
      <c r="B48" s="251"/>
      <c r="C48" s="38"/>
      <c r="E48" s="176"/>
    </row>
    <row r="49" spans="1:5">
      <c r="A49" s="135" t="s">
        <v>7</v>
      </c>
      <c r="B49" s="253"/>
      <c r="C49" s="173"/>
      <c r="D49" s="136"/>
      <c r="E49" s="176"/>
    </row>
    <row r="50" spans="1:5">
      <c r="A50" s="38"/>
      <c r="B50" s="251"/>
      <c r="C50" s="38"/>
      <c r="D50" s="21">
        <f>B50*C50</f>
        <v>0</v>
      </c>
      <c r="E50" s="176"/>
    </row>
    <row r="51" spans="1:5">
      <c r="A51" s="38"/>
      <c r="B51" s="251"/>
      <c r="C51" s="38"/>
      <c r="D51" s="21">
        <f>B51*C51</f>
        <v>0</v>
      </c>
      <c r="E51" s="176"/>
    </row>
    <row r="52" spans="1:5">
      <c r="A52" s="40"/>
      <c r="B52" s="251"/>
      <c r="C52" s="38"/>
      <c r="D52" s="21">
        <f>B52*C52</f>
        <v>0</v>
      </c>
      <c r="E52" s="176"/>
    </row>
    <row r="53" spans="1:5">
      <c r="A53" s="144" t="s">
        <v>13</v>
      </c>
      <c r="B53" s="252"/>
      <c r="C53" s="179"/>
      <c r="D53" s="180">
        <f>SUM(D50:D52)</f>
        <v>0</v>
      </c>
      <c r="E53" s="176"/>
    </row>
    <row r="54" spans="1:5">
      <c r="B54" s="251"/>
      <c r="C54" s="38"/>
      <c r="E54" s="176"/>
    </row>
    <row r="55" spans="1:5">
      <c r="A55" s="135" t="s">
        <v>32</v>
      </c>
      <c r="B55" s="253"/>
      <c r="C55" s="173"/>
      <c r="D55" s="136"/>
      <c r="E55" s="176"/>
    </row>
    <row r="56" spans="1:5">
      <c r="A56" s="38"/>
      <c r="B56" s="251"/>
      <c r="C56" s="38"/>
      <c r="D56" s="21">
        <f>B56*C56</f>
        <v>0</v>
      </c>
      <c r="E56" s="176"/>
    </row>
    <row r="57" spans="1:5">
      <c r="A57" s="38"/>
      <c r="B57" s="251"/>
      <c r="C57" s="38"/>
      <c r="D57" s="21">
        <f>B57*C57</f>
        <v>0</v>
      </c>
      <c r="E57" s="176"/>
    </row>
    <row r="58" spans="1:5">
      <c r="A58" s="11"/>
      <c r="B58" s="251"/>
      <c r="C58" s="38"/>
      <c r="D58" s="21">
        <f>B58*C58</f>
        <v>0</v>
      </c>
      <c r="E58" s="176"/>
    </row>
    <row r="59" spans="1:5">
      <c r="A59" s="144" t="s">
        <v>33</v>
      </c>
      <c r="B59" s="252"/>
      <c r="C59" s="179"/>
      <c r="D59" s="180">
        <f>SUM(D56:D58)</f>
        <v>0</v>
      </c>
      <c r="E59" s="176"/>
    </row>
    <row r="60" spans="1:5" s="36" customFormat="1">
      <c r="A60" s="35"/>
      <c r="B60" s="251"/>
      <c r="C60" s="38"/>
      <c r="D60" s="23"/>
      <c r="E60" s="176"/>
    </row>
    <row r="61" spans="1:5" s="36" customFormat="1">
      <c r="A61" s="135" t="s">
        <v>64</v>
      </c>
      <c r="B61" s="253"/>
      <c r="C61" s="173"/>
      <c r="D61" s="136"/>
      <c r="E61" s="176"/>
    </row>
    <row r="62" spans="1:5" s="36" customFormat="1">
      <c r="A62" s="38"/>
      <c r="B62" s="251"/>
      <c r="C62" s="38"/>
      <c r="D62" s="37">
        <f>B62*C62</f>
        <v>0</v>
      </c>
      <c r="E62" s="176"/>
    </row>
    <row r="63" spans="1:5" s="36" customFormat="1">
      <c r="A63" s="38"/>
      <c r="B63" s="251"/>
      <c r="C63" s="38"/>
      <c r="D63" s="37">
        <f>B63*C63</f>
        <v>0</v>
      </c>
      <c r="E63" s="176"/>
    </row>
    <row r="64" spans="1:5" s="36" customFormat="1">
      <c r="A64" s="35"/>
      <c r="B64" s="251"/>
      <c r="C64" s="38"/>
      <c r="D64" s="37">
        <f>B64*C64</f>
        <v>0</v>
      </c>
      <c r="E64" s="176"/>
    </row>
    <row r="65" spans="1:6" s="36" customFormat="1">
      <c r="A65" s="144" t="s">
        <v>65</v>
      </c>
      <c r="B65" s="252"/>
      <c r="C65" s="179"/>
      <c r="D65" s="180">
        <f>SUM(D62:D64)</f>
        <v>0</v>
      </c>
      <c r="E65" s="176"/>
    </row>
    <row r="66" spans="1:6" s="36" customFormat="1">
      <c r="A66" s="227"/>
      <c r="B66" s="254"/>
      <c r="C66" s="229"/>
      <c r="D66" s="230"/>
      <c r="E66" s="176"/>
    </row>
    <row r="67" spans="1:6" s="36" customFormat="1">
      <c r="A67" s="227"/>
      <c r="B67" s="228"/>
      <c r="C67" s="229"/>
      <c r="D67" s="230"/>
      <c r="E67" s="176"/>
    </row>
    <row r="68" spans="1:6" ht="15.75">
      <c r="A68" s="183" t="s">
        <v>29</v>
      </c>
      <c r="B68" s="167"/>
      <c r="C68" s="168"/>
      <c r="D68" s="169"/>
      <c r="E68" s="167"/>
      <c r="F68" s="167"/>
    </row>
    <row r="69" spans="1:6">
      <c r="A69" s="11" t="s">
        <v>26</v>
      </c>
      <c r="B69" s="11" t="s">
        <v>27</v>
      </c>
      <c r="C69" s="11" t="s">
        <v>38</v>
      </c>
      <c r="D69" s="11" t="s">
        <v>18</v>
      </c>
      <c r="F69" s="35" t="s">
        <v>55</v>
      </c>
    </row>
    <row r="70" spans="1:6">
      <c r="A70" s="135" t="s">
        <v>4</v>
      </c>
      <c r="B70" s="128"/>
      <c r="C70" s="128"/>
      <c r="D70" s="136"/>
      <c r="E70" s="176"/>
    </row>
    <row r="71" spans="1:6" ht="14.25">
      <c r="A71" s="115"/>
      <c r="B71" s="31"/>
      <c r="C71" s="35"/>
      <c r="D71" s="21">
        <f>B71*C71</f>
        <v>0</v>
      </c>
      <c r="E71" s="176"/>
      <c r="F71" s="114"/>
    </row>
    <row r="72" spans="1:6" ht="14.25">
      <c r="A72" s="11"/>
      <c r="B72" s="31"/>
      <c r="C72" s="11"/>
      <c r="D72" s="21">
        <f>B72*C72</f>
        <v>0</v>
      </c>
      <c r="E72" s="176"/>
      <c r="F72" s="114"/>
    </row>
    <row r="73" spans="1:6">
      <c r="A73" s="11"/>
      <c r="B73" s="31"/>
      <c r="C73" s="35"/>
      <c r="D73" s="21">
        <f>B73*C73</f>
        <v>0</v>
      </c>
      <c r="E73" s="176"/>
    </row>
    <row r="74" spans="1:6">
      <c r="A74" s="144" t="s">
        <v>11</v>
      </c>
      <c r="B74" s="145"/>
      <c r="C74" s="144"/>
      <c r="D74" s="145">
        <f>SUM(D71:D73)</f>
        <v>0</v>
      </c>
      <c r="E74" s="176"/>
    </row>
    <row r="75" spans="1:6">
      <c r="A75" s="11"/>
      <c r="B75" s="31"/>
      <c r="C75" s="35"/>
      <c r="D75" s="11"/>
      <c r="E75" s="176"/>
    </row>
    <row r="76" spans="1:6">
      <c r="A76" s="135" t="s">
        <v>6</v>
      </c>
      <c r="B76" s="141"/>
      <c r="C76" s="128"/>
      <c r="D76" s="136"/>
      <c r="E76" s="176"/>
    </row>
    <row r="77" spans="1:6">
      <c r="A77" s="115"/>
      <c r="B77" s="31"/>
      <c r="C77" s="35"/>
      <c r="D77" s="21">
        <f>B77*C77</f>
        <v>0</v>
      </c>
      <c r="E77" s="176"/>
    </row>
    <row r="78" spans="1:6">
      <c r="A78" s="35"/>
      <c r="B78" s="31"/>
      <c r="C78" s="35"/>
      <c r="D78" s="21">
        <f>B78*C78</f>
        <v>0</v>
      </c>
      <c r="E78" s="176"/>
    </row>
    <row r="79" spans="1:6">
      <c r="A79" s="35"/>
      <c r="B79" s="31"/>
      <c r="C79" s="35"/>
      <c r="D79" s="21">
        <f>B79*C79</f>
        <v>0</v>
      </c>
      <c r="E79" s="176"/>
    </row>
    <row r="80" spans="1:6">
      <c r="A80" s="144" t="s">
        <v>12</v>
      </c>
      <c r="B80" s="145"/>
      <c r="C80" s="144"/>
      <c r="D80" s="145">
        <f>SUM(D77:D79)</f>
        <v>0</v>
      </c>
      <c r="E80" s="176"/>
    </row>
    <row r="81" spans="1:5">
      <c r="B81" s="31"/>
      <c r="C81" s="35"/>
      <c r="D81" s="21"/>
      <c r="E81" s="176"/>
    </row>
    <row r="82" spans="1:5">
      <c r="A82" s="135" t="s">
        <v>7</v>
      </c>
      <c r="B82" s="141"/>
      <c r="C82" s="128"/>
      <c r="D82" s="136"/>
      <c r="E82" s="176"/>
    </row>
    <row r="83" spans="1:5">
      <c r="A83" s="115"/>
      <c r="B83" s="31"/>
      <c r="C83" s="35"/>
      <c r="D83" s="21">
        <f>B83*C83</f>
        <v>0</v>
      </c>
      <c r="E83" s="176"/>
    </row>
    <row r="84" spans="1:5">
      <c r="A84" s="35"/>
      <c r="B84" s="31"/>
      <c r="C84" s="35"/>
      <c r="D84" s="21">
        <f>B84*C84</f>
        <v>0</v>
      </c>
      <c r="E84" s="176"/>
    </row>
    <row r="85" spans="1:5">
      <c r="A85" s="35"/>
      <c r="B85" s="31"/>
      <c r="C85" s="35"/>
      <c r="D85" s="21">
        <f>B85*C85</f>
        <v>0</v>
      </c>
      <c r="E85" s="176"/>
    </row>
    <row r="86" spans="1:5">
      <c r="A86" s="144" t="s">
        <v>13</v>
      </c>
      <c r="B86" s="145"/>
      <c r="C86" s="144"/>
      <c r="D86" s="145">
        <f>SUM(D83:D85)</f>
        <v>0</v>
      </c>
      <c r="E86" s="176"/>
    </row>
    <row r="87" spans="1:5">
      <c r="B87" s="31"/>
      <c r="C87" s="35"/>
      <c r="D87" s="21"/>
      <c r="E87" s="176"/>
    </row>
    <row r="88" spans="1:5">
      <c r="A88" s="135" t="s">
        <v>32</v>
      </c>
      <c r="B88" s="141"/>
      <c r="C88" s="128"/>
      <c r="D88" s="136"/>
      <c r="E88" s="176"/>
    </row>
    <row r="89" spans="1:5">
      <c r="A89" s="115"/>
      <c r="B89" s="31"/>
      <c r="C89" s="35"/>
      <c r="D89" s="21">
        <f>B89*C89</f>
        <v>0</v>
      </c>
      <c r="E89" s="176"/>
    </row>
    <row r="90" spans="1:5">
      <c r="A90" s="35"/>
      <c r="B90" s="31"/>
      <c r="C90" s="35"/>
      <c r="D90" s="21">
        <f>B90*C90</f>
        <v>0</v>
      </c>
      <c r="E90" s="176"/>
    </row>
    <row r="91" spans="1:5">
      <c r="A91" s="35"/>
      <c r="B91" s="31"/>
      <c r="C91" s="35"/>
      <c r="D91" s="21">
        <f>B91*C91</f>
        <v>0</v>
      </c>
      <c r="E91" s="176"/>
    </row>
    <row r="92" spans="1:5">
      <c r="A92" s="144" t="s">
        <v>33</v>
      </c>
      <c r="B92" s="138"/>
      <c r="C92" s="138"/>
      <c r="D92" s="145">
        <f>SUM(D89:D91)</f>
        <v>0</v>
      </c>
      <c r="E92" s="176"/>
    </row>
    <row r="93" spans="1:5" s="36" customFormat="1">
      <c r="A93" s="35"/>
      <c r="D93" s="31"/>
      <c r="E93" s="176"/>
    </row>
    <row r="94" spans="1:5" s="36" customFormat="1">
      <c r="A94" s="135" t="s">
        <v>64</v>
      </c>
      <c r="B94" s="141"/>
      <c r="C94" s="128"/>
      <c r="D94" s="136"/>
      <c r="E94" s="176"/>
    </row>
    <row r="95" spans="1:5" s="36" customFormat="1">
      <c r="A95" s="115"/>
      <c r="B95" s="31"/>
      <c r="C95" s="35"/>
      <c r="D95" s="37">
        <f>B95*C95</f>
        <v>0</v>
      </c>
      <c r="E95" s="176"/>
    </row>
    <row r="96" spans="1:5" s="36" customFormat="1">
      <c r="A96" s="35"/>
      <c r="B96" s="31"/>
      <c r="C96" s="35"/>
      <c r="D96" s="37">
        <f>B96*C96</f>
        <v>0</v>
      </c>
      <c r="E96" s="176"/>
    </row>
    <row r="97" spans="1:6" s="36" customFormat="1">
      <c r="A97" s="35"/>
      <c r="B97" s="31"/>
      <c r="C97" s="35"/>
      <c r="D97" s="37">
        <f>B97*C97</f>
        <v>0</v>
      </c>
    </row>
    <row r="98" spans="1:6" s="36" customFormat="1">
      <c r="A98" s="144" t="s">
        <v>65</v>
      </c>
      <c r="B98" s="138"/>
      <c r="C98" s="138"/>
      <c r="D98" s="145">
        <f>SUM(D95:D97)</f>
        <v>0</v>
      </c>
    </row>
    <row r="99" spans="1:6" s="36" customFormat="1">
      <c r="A99" s="227"/>
      <c r="B99" s="231"/>
      <c r="C99" s="231"/>
      <c r="D99" s="232"/>
    </row>
    <row r="100" spans="1:6" s="36" customFormat="1">
      <c r="A100" s="227"/>
      <c r="B100" s="231"/>
      <c r="C100" s="231"/>
      <c r="D100" s="232"/>
    </row>
    <row r="101" spans="1:6" ht="15">
      <c r="A101" s="184" t="s">
        <v>30</v>
      </c>
      <c r="B101" s="226"/>
      <c r="C101" s="226"/>
      <c r="D101" s="226"/>
      <c r="E101" s="167"/>
      <c r="F101" s="167"/>
    </row>
    <row r="102" spans="1:6">
      <c r="A102" s="11" t="s">
        <v>5</v>
      </c>
      <c r="B102" s="11" t="s">
        <v>111</v>
      </c>
      <c r="C102" s="11" t="s">
        <v>112</v>
      </c>
      <c r="D102" s="11" t="s">
        <v>18</v>
      </c>
      <c r="F102" s="35" t="s">
        <v>55</v>
      </c>
    </row>
    <row r="103" spans="1:6">
      <c r="A103" s="135" t="s">
        <v>4</v>
      </c>
      <c r="B103" s="129"/>
      <c r="C103" s="136"/>
      <c r="D103" s="136"/>
    </row>
    <row r="104" spans="1:6">
      <c r="B104" s="37"/>
      <c r="C104" s="248"/>
      <c r="D104" s="21">
        <f>B104*C104</f>
        <v>0</v>
      </c>
    </row>
    <row r="105" spans="1:6">
      <c r="A105" s="107"/>
      <c r="B105" s="37"/>
      <c r="C105" s="248"/>
      <c r="D105" s="21">
        <f>B105*C105</f>
        <v>0</v>
      </c>
    </row>
    <row r="106" spans="1:6">
      <c r="B106" s="37"/>
      <c r="C106" s="248"/>
      <c r="D106" s="21">
        <f>B106*C106</f>
        <v>0</v>
      </c>
    </row>
    <row r="107" spans="1:6">
      <c r="A107" s="137" t="s">
        <v>34</v>
      </c>
      <c r="B107" s="139"/>
      <c r="C107" s="249"/>
      <c r="D107" s="139">
        <f>SUM(D104:D106)</f>
        <v>0</v>
      </c>
    </row>
    <row r="108" spans="1:6">
      <c r="A108" s="4"/>
      <c r="B108" s="37"/>
      <c r="C108" s="248"/>
      <c r="D108" s="21"/>
    </row>
    <row r="109" spans="1:6">
      <c r="A109" s="135" t="s">
        <v>6</v>
      </c>
      <c r="B109" s="136"/>
      <c r="C109" s="250"/>
      <c r="D109" s="136"/>
    </row>
    <row r="110" spans="1:6">
      <c r="A110" s="36"/>
      <c r="B110" s="37"/>
      <c r="C110" s="248"/>
      <c r="D110" s="21">
        <f>B110*C110</f>
        <v>0</v>
      </c>
    </row>
    <row r="111" spans="1:6">
      <c r="A111" s="107"/>
      <c r="B111" s="37"/>
      <c r="C111" s="248"/>
      <c r="D111" s="21">
        <f>B111*C111</f>
        <v>0</v>
      </c>
    </row>
    <row r="112" spans="1:6">
      <c r="B112" s="37"/>
      <c r="C112" s="248"/>
      <c r="D112" s="21">
        <f>B112*C112</f>
        <v>0</v>
      </c>
    </row>
    <row r="113" spans="1:4">
      <c r="A113" s="137" t="s">
        <v>12</v>
      </c>
      <c r="B113" s="139"/>
      <c r="C113" s="249"/>
      <c r="D113" s="139">
        <f>SUM(D110:D112)</f>
        <v>0</v>
      </c>
    </row>
    <row r="114" spans="1:4">
      <c r="B114" s="37"/>
      <c r="C114" s="248"/>
      <c r="D114" s="21"/>
    </row>
    <row r="115" spans="1:4">
      <c r="A115" s="135" t="s">
        <v>7</v>
      </c>
      <c r="B115" s="136"/>
      <c r="C115" s="250"/>
      <c r="D115" s="136"/>
    </row>
    <row r="116" spans="1:4">
      <c r="A116" s="36"/>
      <c r="B116" s="37"/>
      <c r="C116" s="248"/>
      <c r="D116" s="21">
        <f>B116*C116</f>
        <v>0</v>
      </c>
    </row>
    <row r="117" spans="1:4">
      <c r="A117" s="107"/>
      <c r="B117" s="37"/>
      <c r="C117" s="248"/>
      <c r="D117" s="21">
        <f>B117*C117</f>
        <v>0</v>
      </c>
    </row>
    <row r="118" spans="1:4">
      <c r="B118" s="37"/>
      <c r="C118" s="248"/>
      <c r="D118" s="21">
        <f>B118*C118</f>
        <v>0</v>
      </c>
    </row>
    <row r="119" spans="1:4">
      <c r="A119" s="137" t="s">
        <v>13</v>
      </c>
      <c r="B119" s="139"/>
      <c r="C119" s="249"/>
      <c r="D119" s="139">
        <f>SUM(D116:D118)</f>
        <v>0</v>
      </c>
    </row>
    <row r="120" spans="1:4">
      <c r="B120" s="37"/>
      <c r="C120" s="248"/>
      <c r="D120" s="21"/>
    </row>
    <row r="121" spans="1:4">
      <c r="A121" s="135" t="s">
        <v>32</v>
      </c>
      <c r="B121" s="136"/>
      <c r="C121" s="250"/>
      <c r="D121" s="136"/>
    </row>
    <row r="122" spans="1:4">
      <c r="A122" s="36"/>
      <c r="B122" s="37"/>
      <c r="C122" s="248"/>
      <c r="D122" s="21">
        <f>B122*C122</f>
        <v>0</v>
      </c>
    </row>
    <row r="123" spans="1:4">
      <c r="A123" s="107"/>
      <c r="B123" s="37"/>
      <c r="C123" s="248"/>
      <c r="D123" s="21">
        <f>B123*C123</f>
        <v>0</v>
      </c>
    </row>
    <row r="124" spans="1:4">
      <c r="B124" s="37"/>
      <c r="C124" s="248"/>
      <c r="D124" s="21">
        <f>B124*C124</f>
        <v>0</v>
      </c>
    </row>
    <row r="125" spans="1:4">
      <c r="A125" s="137" t="s">
        <v>33</v>
      </c>
      <c r="B125" s="139"/>
      <c r="C125" s="249"/>
      <c r="D125" s="139">
        <f>SUM(D122:D124)</f>
        <v>0</v>
      </c>
    </row>
    <row r="126" spans="1:4">
      <c r="B126" s="37"/>
      <c r="C126" s="248"/>
    </row>
    <row r="127" spans="1:4">
      <c r="A127" s="135" t="s">
        <v>64</v>
      </c>
      <c r="B127" s="136"/>
      <c r="C127" s="250"/>
      <c r="D127" s="136"/>
    </row>
    <row r="128" spans="1:4">
      <c r="A128" s="36"/>
      <c r="B128" s="37"/>
      <c r="C128" s="248"/>
      <c r="D128" s="37">
        <f>B128*C128</f>
        <v>0</v>
      </c>
    </row>
    <row r="129" spans="1:6">
      <c r="A129" s="107"/>
      <c r="B129" s="37"/>
      <c r="C129" s="248"/>
      <c r="D129" s="37">
        <f>B129*C129</f>
        <v>0</v>
      </c>
    </row>
    <row r="130" spans="1:6">
      <c r="A130" s="36"/>
      <c r="B130" s="37"/>
      <c r="C130" s="248"/>
      <c r="D130" s="37">
        <f>B130*C130</f>
        <v>0</v>
      </c>
    </row>
    <row r="131" spans="1:6">
      <c r="A131" s="137" t="s">
        <v>65</v>
      </c>
      <c r="B131" s="139"/>
      <c r="C131" s="249"/>
      <c r="D131" s="139">
        <f>SUM(D128:D130)</f>
        <v>0</v>
      </c>
    </row>
    <row r="132" spans="1:6" s="36" customFormat="1">
      <c r="A132" s="233"/>
      <c r="B132" s="231"/>
      <c r="C132" s="234"/>
      <c r="D132" s="234"/>
    </row>
    <row r="133" spans="1:6" s="36" customFormat="1">
      <c r="A133" s="233"/>
      <c r="B133" s="231"/>
      <c r="C133" s="234"/>
      <c r="D133" s="234"/>
    </row>
    <row r="134" spans="1:6" ht="15">
      <c r="A134" s="184" t="s">
        <v>35</v>
      </c>
      <c r="B134" s="167"/>
      <c r="C134" s="167"/>
      <c r="D134" s="169"/>
      <c r="E134" s="167"/>
      <c r="F134" s="167"/>
    </row>
    <row r="135" spans="1:6">
      <c r="A135" s="11" t="s">
        <v>26</v>
      </c>
      <c r="B135" s="11" t="s">
        <v>27</v>
      </c>
      <c r="C135" s="11" t="s">
        <v>38</v>
      </c>
      <c r="D135" s="11" t="s">
        <v>18</v>
      </c>
      <c r="F135" s="35" t="s">
        <v>55</v>
      </c>
    </row>
    <row r="136" spans="1:6">
      <c r="A136" s="135" t="s">
        <v>4</v>
      </c>
      <c r="B136" s="128"/>
      <c r="C136" s="128"/>
      <c r="D136" s="136"/>
      <c r="E136" s="176"/>
      <c r="F136" s="239" t="s">
        <v>105</v>
      </c>
    </row>
    <row r="137" spans="1:6">
      <c r="A137" s="41"/>
      <c r="B137" s="51"/>
      <c r="C137" s="41"/>
      <c r="D137" s="37">
        <f>B137*C137</f>
        <v>0</v>
      </c>
      <c r="E137" s="176"/>
    </row>
    <row r="138" spans="1:6">
      <c r="A138" s="41"/>
      <c r="B138" s="51"/>
      <c r="C138" s="41"/>
      <c r="D138" s="37">
        <f>B138*C138</f>
        <v>0</v>
      </c>
      <c r="E138" s="177"/>
    </row>
    <row r="139" spans="1:6" s="36" customFormat="1">
      <c r="A139" s="41"/>
      <c r="B139" s="51"/>
      <c r="C139" s="41"/>
      <c r="D139" s="37">
        <f>B139*C139</f>
        <v>0</v>
      </c>
      <c r="E139" s="177"/>
    </row>
    <row r="140" spans="1:6">
      <c r="A140" s="144" t="s">
        <v>11</v>
      </c>
      <c r="B140" s="181"/>
      <c r="C140" s="182"/>
      <c r="D140" s="145">
        <f>SUM(D137:D139)</f>
        <v>0</v>
      </c>
      <c r="E140" s="176"/>
    </row>
    <row r="141" spans="1:6">
      <c r="B141" s="51"/>
      <c r="C141" s="41"/>
      <c r="E141" s="176"/>
    </row>
    <row r="142" spans="1:6">
      <c r="A142" s="135" t="s">
        <v>6</v>
      </c>
      <c r="B142" s="174"/>
      <c r="C142" s="175"/>
      <c r="D142" s="136"/>
      <c r="E142" s="176"/>
    </row>
    <row r="143" spans="1:6">
      <c r="A143" s="11"/>
      <c r="B143" s="51"/>
      <c r="C143" s="41"/>
      <c r="D143" s="21">
        <f>B143*C143</f>
        <v>0</v>
      </c>
      <c r="E143" s="176"/>
    </row>
    <row r="144" spans="1:6">
      <c r="A144" s="11"/>
      <c r="B144" s="51"/>
      <c r="C144" s="41"/>
      <c r="D144" s="21">
        <f>B144*C144</f>
        <v>0</v>
      </c>
      <c r="E144" s="176"/>
    </row>
    <row r="145" spans="1:5">
      <c r="A145" s="11"/>
      <c r="B145" s="51"/>
      <c r="C145" s="41"/>
      <c r="D145" s="21">
        <f>B145*C145</f>
        <v>0</v>
      </c>
      <c r="E145" s="176"/>
    </row>
    <row r="146" spans="1:5">
      <c r="A146" s="144" t="s">
        <v>12</v>
      </c>
      <c r="B146" s="181"/>
      <c r="C146" s="182"/>
      <c r="D146" s="145">
        <f>SUM(D143:D145)</f>
        <v>0</v>
      </c>
      <c r="E146" s="176"/>
    </row>
    <row r="147" spans="1:5">
      <c r="B147" s="51"/>
      <c r="C147" s="41"/>
      <c r="E147" s="176"/>
    </row>
    <row r="148" spans="1:5">
      <c r="A148" s="135" t="s">
        <v>7</v>
      </c>
      <c r="B148" s="174"/>
      <c r="C148" s="175"/>
      <c r="D148" s="136"/>
      <c r="E148" s="176"/>
    </row>
    <row r="149" spans="1:5">
      <c r="A149" s="11"/>
      <c r="B149" s="51"/>
      <c r="C149" s="41"/>
      <c r="D149" s="21">
        <f>B149*C149</f>
        <v>0</v>
      </c>
      <c r="E149" s="176"/>
    </row>
    <row r="150" spans="1:5">
      <c r="A150" s="11"/>
      <c r="B150" s="51"/>
      <c r="C150" s="41"/>
      <c r="D150" s="21">
        <f>B150*C150</f>
        <v>0</v>
      </c>
      <c r="E150" s="176"/>
    </row>
    <row r="151" spans="1:5">
      <c r="A151" s="11"/>
      <c r="B151" s="51"/>
      <c r="C151" s="41"/>
      <c r="D151" s="21">
        <f>B151*C151</f>
        <v>0</v>
      </c>
      <c r="E151" s="176"/>
    </row>
    <row r="152" spans="1:5">
      <c r="A152" s="144" t="s">
        <v>13</v>
      </c>
      <c r="B152" s="181"/>
      <c r="C152" s="182"/>
      <c r="D152" s="145">
        <f>SUM(D149:D151)</f>
        <v>0</v>
      </c>
      <c r="E152" s="176"/>
    </row>
    <row r="153" spans="1:5">
      <c r="B153" s="51"/>
      <c r="C153" s="41"/>
      <c r="E153" s="176"/>
    </row>
    <row r="154" spans="1:5">
      <c r="A154" s="135" t="s">
        <v>32</v>
      </c>
      <c r="B154" s="174"/>
      <c r="C154" s="175"/>
      <c r="D154" s="136"/>
      <c r="E154" s="176"/>
    </row>
    <row r="155" spans="1:5">
      <c r="A155" s="11"/>
      <c r="B155" s="51"/>
      <c r="C155" s="41"/>
      <c r="D155" s="21">
        <f>B155*C155</f>
        <v>0</v>
      </c>
      <c r="E155" s="176"/>
    </row>
    <row r="156" spans="1:5">
      <c r="A156" s="11"/>
      <c r="B156" s="51"/>
      <c r="C156" s="41"/>
      <c r="D156" s="21">
        <f>B156*C156</f>
        <v>0</v>
      </c>
      <c r="E156" s="176"/>
    </row>
    <row r="157" spans="1:5">
      <c r="A157" s="11"/>
      <c r="B157" s="51"/>
      <c r="C157" s="41"/>
      <c r="D157" s="21">
        <f>B157*C157</f>
        <v>0</v>
      </c>
      <c r="E157" s="176"/>
    </row>
    <row r="158" spans="1:5">
      <c r="A158" s="144" t="s">
        <v>33</v>
      </c>
      <c r="B158" s="181"/>
      <c r="C158" s="182"/>
      <c r="D158" s="145">
        <f>SUM(D155:D157)</f>
        <v>0</v>
      </c>
      <c r="E158" s="176"/>
    </row>
    <row r="159" spans="1:5">
      <c r="E159" s="176"/>
    </row>
    <row r="160" spans="1:5">
      <c r="A160" s="135" t="s">
        <v>64</v>
      </c>
      <c r="B160" s="174"/>
      <c r="C160" s="175"/>
      <c r="D160" s="136"/>
      <c r="E160" s="176"/>
    </row>
    <row r="161" spans="1:7">
      <c r="A161" s="35"/>
      <c r="B161" s="51"/>
      <c r="C161" s="41"/>
      <c r="D161" s="37">
        <f>B161*C161</f>
        <v>0</v>
      </c>
      <c r="E161" s="176"/>
    </row>
    <row r="162" spans="1:7">
      <c r="A162" s="35"/>
      <c r="B162" s="51"/>
      <c r="C162" s="41"/>
      <c r="D162" s="37">
        <f>B162*C162</f>
        <v>0</v>
      </c>
      <c r="E162" s="176"/>
    </row>
    <row r="163" spans="1:7">
      <c r="A163" s="35"/>
      <c r="B163" s="51"/>
      <c r="C163" s="41"/>
      <c r="D163" s="37">
        <f>B163*C163</f>
        <v>0</v>
      </c>
    </row>
    <row r="164" spans="1:7">
      <c r="A164" s="144" t="s">
        <v>65</v>
      </c>
      <c r="B164" s="181"/>
      <c r="C164" s="182"/>
      <c r="D164" s="145">
        <f>SUM(D161:D163)</f>
        <v>0</v>
      </c>
    </row>
    <row r="165" spans="1:7" s="36" customFormat="1">
      <c r="A165" s="227"/>
      <c r="B165" s="235"/>
      <c r="C165" s="236"/>
      <c r="D165" s="232"/>
    </row>
    <row r="167" spans="1:7" ht="15.75">
      <c r="A167" s="183" t="s">
        <v>37</v>
      </c>
      <c r="B167" s="167"/>
      <c r="C167" s="167"/>
      <c r="D167" s="167"/>
      <c r="E167" s="167"/>
      <c r="F167" s="167"/>
    </row>
    <row r="168" spans="1:7">
      <c r="A168" s="11" t="s">
        <v>26</v>
      </c>
      <c r="B168" s="11" t="s">
        <v>27</v>
      </c>
      <c r="C168" s="11" t="s">
        <v>38</v>
      </c>
      <c r="D168" s="11" t="s">
        <v>18</v>
      </c>
      <c r="E168" s="29" t="s">
        <v>39</v>
      </c>
      <c r="F168" s="29" t="s">
        <v>55</v>
      </c>
      <c r="G168" s="29"/>
    </row>
    <row r="169" spans="1:7" ht="25.5">
      <c r="A169" s="135" t="s">
        <v>4</v>
      </c>
      <c r="B169" s="128"/>
      <c r="C169" s="128"/>
      <c r="D169" s="136"/>
      <c r="E169" s="170" t="s">
        <v>68</v>
      </c>
      <c r="F169" s="29"/>
      <c r="G169" s="29"/>
    </row>
    <row r="170" spans="1:7">
      <c r="A170" s="28" t="s">
        <v>40</v>
      </c>
      <c r="B170" s="31"/>
      <c r="C170" s="35"/>
      <c r="D170" s="21">
        <f>B170*C170</f>
        <v>0</v>
      </c>
      <c r="E170" s="32">
        <f>IF(D170&gt;25000, D170-25000,0)</f>
        <v>0</v>
      </c>
    </row>
    <row r="171" spans="1:7">
      <c r="A171" s="28" t="s">
        <v>41</v>
      </c>
      <c r="B171" s="31"/>
      <c r="C171" s="35"/>
      <c r="D171" s="21">
        <f>B171*C171</f>
        <v>0</v>
      </c>
      <c r="E171" s="32">
        <f>IF(D171&gt;25000, D171-25000,0)</f>
        <v>0</v>
      </c>
    </row>
    <row r="172" spans="1:7">
      <c r="A172" s="28" t="s">
        <v>42</v>
      </c>
      <c r="B172" s="31"/>
      <c r="C172" s="35"/>
      <c r="D172" s="21">
        <f>B172*C172</f>
        <v>0</v>
      </c>
      <c r="E172" s="32">
        <f>IF(D172&gt;25000, D172-25000,0)</f>
        <v>0</v>
      </c>
    </row>
    <row r="173" spans="1:7">
      <c r="A173" s="144" t="s">
        <v>11</v>
      </c>
      <c r="B173" s="145"/>
      <c r="C173" s="145"/>
      <c r="D173" s="145">
        <f>SUM(D170:D172)</f>
        <v>0</v>
      </c>
      <c r="E173" s="178">
        <f>SUM(E170:E172)</f>
        <v>0</v>
      </c>
    </row>
    <row r="174" spans="1:7">
      <c r="A174" s="11"/>
      <c r="B174" s="31"/>
      <c r="C174" s="35"/>
      <c r="D174" s="11"/>
      <c r="E174" s="32"/>
    </row>
    <row r="175" spans="1:7">
      <c r="A175" s="135" t="s">
        <v>6</v>
      </c>
      <c r="B175" s="141"/>
      <c r="C175" s="141"/>
      <c r="D175" s="136"/>
      <c r="E175" s="171"/>
    </row>
    <row r="176" spans="1:7">
      <c r="A176" s="28" t="str">
        <f>A170</f>
        <v>Subaward Org 1</v>
      </c>
      <c r="B176" s="31"/>
      <c r="C176" s="50"/>
      <c r="D176" s="21">
        <f>B176*C176</f>
        <v>0</v>
      </c>
      <c r="E176" s="32">
        <f>IF(E170&gt;0,D176,IF(D170+D176&gt;25000,D170+D176-25000,0))</f>
        <v>0</v>
      </c>
    </row>
    <row r="177" spans="1:5">
      <c r="A177" s="28" t="str">
        <f>A171</f>
        <v>Subaward Org 2</v>
      </c>
      <c r="B177" s="31"/>
      <c r="C177" s="50"/>
      <c r="D177" s="21">
        <f>B177*C177</f>
        <v>0</v>
      </c>
      <c r="E177" s="32">
        <f>IF(E171&gt;0,D177,IF(D171+D177&gt;25000,D171+D177-25000,0))</f>
        <v>0</v>
      </c>
    </row>
    <row r="178" spans="1:5">
      <c r="A178" s="28" t="str">
        <f>A172</f>
        <v>Subaward Org 3</v>
      </c>
      <c r="B178" s="31"/>
      <c r="C178" s="50"/>
      <c r="D178" s="21">
        <f>B178*C178</f>
        <v>0</v>
      </c>
      <c r="E178" s="32">
        <f>IF(E172&gt;0,D178,IF(D172+D178&gt;25000,D172+D178-25000,0))</f>
        <v>0</v>
      </c>
    </row>
    <row r="179" spans="1:5">
      <c r="A179" s="144" t="s">
        <v>12</v>
      </c>
      <c r="B179" s="145"/>
      <c r="C179" s="145"/>
      <c r="D179" s="145">
        <f>SUM(D176:D178)</f>
        <v>0</v>
      </c>
      <c r="E179" s="178">
        <f>SUM(E176:E178)</f>
        <v>0</v>
      </c>
    </row>
    <row r="180" spans="1:5">
      <c r="B180" s="31"/>
      <c r="C180" s="31"/>
      <c r="D180" s="21"/>
      <c r="E180" s="32"/>
    </row>
    <row r="181" spans="1:5">
      <c r="A181" s="135" t="s">
        <v>7</v>
      </c>
      <c r="B181" s="141"/>
      <c r="C181" s="141"/>
      <c r="D181" s="136"/>
      <c r="E181" s="171"/>
    </row>
    <row r="182" spans="1:5">
      <c r="A182" t="str">
        <f>A176</f>
        <v>Subaward Org 1</v>
      </c>
      <c r="B182" s="31"/>
      <c r="C182" s="50"/>
      <c r="D182" s="21">
        <f>B182*C182</f>
        <v>0</v>
      </c>
      <c r="E182" s="32">
        <f>IF(E176&gt;0,D182,IF(D170+D176+D182&gt;25000,D170+D176+D182-25000,0))</f>
        <v>0</v>
      </c>
    </row>
    <row r="183" spans="1:5">
      <c r="A183" t="str">
        <f>A177</f>
        <v>Subaward Org 2</v>
      </c>
      <c r="B183" s="31"/>
      <c r="C183" s="50"/>
      <c r="D183" s="21">
        <f>B183*C183</f>
        <v>0</v>
      </c>
      <c r="E183" s="32">
        <f>IF(E177&gt;0,D183,IF(D171+D177+D183&gt;25000,D171+D177+D183-25000,0))</f>
        <v>0</v>
      </c>
    </row>
    <row r="184" spans="1:5">
      <c r="A184" t="str">
        <f>A178</f>
        <v>Subaward Org 3</v>
      </c>
      <c r="B184" s="31"/>
      <c r="C184" s="50"/>
      <c r="D184" s="21">
        <f>B184*C184</f>
        <v>0</v>
      </c>
      <c r="E184" s="32">
        <f>IF(E178&gt;0,D184,IF(D172+D178+D184&gt;25000,D172+D178+D184-25000,0))</f>
        <v>0</v>
      </c>
    </row>
    <row r="185" spans="1:5">
      <c r="A185" s="144" t="s">
        <v>13</v>
      </c>
      <c r="B185" s="139"/>
      <c r="C185" s="139"/>
      <c r="D185" s="145">
        <f>SUM(D182:D184)</f>
        <v>0</v>
      </c>
      <c r="E185" s="178">
        <f>SUM(E182:E184)</f>
        <v>0</v>
      </c>
    </row>
    <row r="186" spans="1:5">
      <c r="C186" s="21"/>
      <c r="D186" s="21"/>
      <c r="E186" s="32"/>
    </row>
    <row r="187" spans="1:5">
      <c r="A187" s="135" t="s">
        <v>32</v>
      </c>
      <c r="B187" s="129"/>
      <c r="C187" s="136"/>
      <c r="D187" s="136"/>
      <c r="E187" s="171"/>
    </row>
    <row r="188" spans="1:5">
      <c r="A188" t="str">
        <f>A182</f>
        <v>Subaward Org 1</v>
      </c>
      <c r="B188" s="31"/>
      <c r="C188" s="50"/>
      <c r="D188" s="21">
        <f>B188*C188</f>
        <v>0</v>
      </c>
      <c r="E188" s="32">
        <f>IF(E182&gt;0,D188,IF(D170+D176+D182+D188&gt;25000,D170+D176+D182+D188-25000,0))</f>
        <v>0</v>
      </c>
    </row>
    <row r="189" spans="1:5">
      <c r="A189" t="str">
        <f>A183</f>
        <v>Subaward Org 2</v>
      </c>
      <c r="B189" s="31"/>
      <c r="C189" s="50"/>
      <c r="D189" s="21">
        <f>B189*C189</f>
        <v>0</v>
      </c>
      <c r="E189" s="32">
        <f>IF(E183&gt;0,D189,IF(D171+D177+D183+D189&gt;25000,D171+D177+D183+D189-25000,0))</f>
        <v>0</v>
      </c>
    </row>
    <row r="190" spans="1:5">
      <c r="A190" t="str">
        <f>A184</f>
        <v>Subaward Org 3</v>
      </c>
      <c r="B190" s="31"/>
      <c r="C190" s="50"/>
      <c r="D190" s="21">
        <f>B190*C190</f>
        <v>0</v>
      </c>
      <c r="E190" s="32">
        <f>IF(E184&gt;0,D190,IF(D172+D178+D184+D190&gt;25000,D172+D178+D184+D190-25000,0))</f>
        <v>0</v>
      </c>
    </row>
    <row r="191" spans="1:5">
      <c r="A191" s="144" t="s">
        <v>33</v>
      </c>
      <c r="B191" s="138"/>
      <c r="C191" s="138"/>
      <c r="D191" s="145">
        <f>SUM(D188:D190)</f>
        <v>0</v>
      </c>
      <c r="E191" s="178">
        <f>SUM(E188:E190)</f>
        <v>0</v>
      </c>
    </row>
    <row r="192" spans="1:5" s="36" customFormat="1">
      <c r="A192" s="35"/>
      <c r="D192" s="31"/>
      <c r="E192" s="33"/>
    </row>
    <row r="193" spans="1:5" s="36" customFormat="1">
      <c r="A193" s="135" t="s">
        <v>64</v>
      </c>
      <c r="B193" s="129"/>
      <c r="C193" s="136"/>
      <c r="D193" s="136"/>
      <c r="E193" s="171"/>
    </row>
    <row r="194" spans="1:5" s="36" customFormat="1">
      <c r="A194" s="36" t="str">
        <f>A188</f>
        <v>Subaward Org 1</v>
      </c>
      <c r="B194" s="31"/>
      <c r="C194" s="50"/>
      <c r="D194" s="37">
        <f>B194*C194</f>
        <v>0</v>
      </c>
      <c r="E194" s="32">
        <f>IF(E188&gt;0,D194,IF(D170+D176+D182+D188+D194&gt;25000,D170+D176+D182+D188+D194-25000,0))</f>
        <v>0</v>
      </c>
    </row>
    <row r="195" spans="1:5" s="36" customFormat="1">
      <c r="A195" s="36" t="str">
        <f>A189</f>
        <v>Subaward Org 2</v>
      </c>
      <c r="B195" s="31"/>
      <c r="C195" s="50"/>
      <c r="D195" s="37">
        <f>B195*C195</f>
        <v>0</v>
      </c>
      <c r="E195" s="32">
        <f>IF(E189&gt;0,D195,IF(D171+D177+D183+D189+D195&gt;25000,D171+D177+D183+D189+D195-25000,0))</f>
        <v>0</v>
      </c>
    </row>
    <row r="196" spans="1:5" s="36" customFormat="1">
      <c r="A196" s="36" t="str">
        <f>A190</f>
        <v>Subaward Org 3</v>
      </c>
      <c r="B196" s="31"/>
      <c r="C196" s="50"/>
      <c r="D196" s="37">
        <f>B196*C196</f>
        <v>0</v>
      </c>
      <c r="E196" s="32">
        <f>IF(E190&gt;0,D196,IF(D172+D178+D184+D190+D196&gt;25000,D172+D178+D184+D190+D196-25000,0))</f>
        <v>0</v>
      </c>
    </row>
    <row r="197" spans="1:5" s="36" customFormat="1">
      <c r="A197" s="144" t="s">
        <v>65</v>
      </c>
      <c r="B197" s="138"/>
      <c r="C197" s="138"/>
      <c r="D197" s="145">
        <f>SUM(D194:D196)</f>
        <v>0</v>
      </c>
      <c r="E197" s="178">
        <f>SUM(E194:E196)</f>
        <v>0</v>
      </c>
    </row>
    <row r="198" spans="1:5">
      <c r="C198" s="21"/>
      <c r="D198" s="21"/>
    </row>
    <row r="199" spans="1:5">
      <c r="C199" s="21"/>
      <c r="D199" s="21"/>
    </row>
  </sheetData>
  <phoneticPr fontId="0" type="noConversion"/>
  <pageMargins left="0.75" right="0.75" top="1" bottom="1" header="0.5" footer="0.5"/>
  <pageSetup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workbookViewId="0"/>
  </sheetViews>
  <sheetFormatPr defaultColWidth="8.85546875" defaultRowHeight="12.75"/>
  <sheetData/>
  <pageMargins left="0.7" right="0.7" top="0.75" bottom="0.75" header="0.3" footer="0.3"/>
  <pageSetup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 Budget</vt:lpstr>
      <vt:lpstr>KSU Faculty</vt:lpstr>
      <vt:lpstr>KSU Other Personnel</vt:lpstr>
      <vt:lpstr>Participant Costs</vt:lpstr>
      <vt:lpstr>Other</vt:lpstr>
      <vt:lpstr>Notes on Calculating Salary</vt:lpstr>
      <vt:lpstr>'KSU Faculty'!Print_Area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Windows User</cp:lastModifiedBy>
  <cp:lastPrinted>2012-05-09T18:41:21Z</cp:lastPrinted>
  <dcterms:created xsi:type="dcterms:W3CDTF">2004-06-14T21:06:55Z</dcterms:created>
  <dcterms:modified xsi:type="dcterms:W3CDTF">2018-11-29T18:06:20Z</dcterms:modified>
</cp:coreProperties>
</file>