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I:\sponprg\Templates\Budgets\"/>
    </mc:Choice>
  </mc:AlternateContent>
  <bookViews>
    <workbookView xWindow="0" yWindow="0" windowWidth="28800" windowHeight="12300" tabRatio="782"/>
  </bookViews>
  <sheets>
    <sheet name="Summary Budget" sheetId="5" r:id="rId1"/>
    <sheet name="KSU Personnel" sheetId="1" r:id="rId2"/>
    <sheet name="Other" sheetId="7" r:id="rId3"/>
    <sheet name="Notes on Calculating Salary" sheetId="9" r:id="rId4"/>
  </sheets>
  <definedNames>
    <definedName name="_xlnm.Print_Area" localSheetId="1">'KSU Personnel'!$A$1:$R$11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9" i="1" l="1"/>
  <c r="H18" i="1"/>
  <c r="M5" i="1"/>
  <c r="M6" i="1"/>
  <c r="M7" i="1"/>
  <c r="M8" i="1"/>
  <c r="M9" i="1"/>
  <c r="M4" i="1"/>
  <c r="I5" i="1"/>
  <c r="I6" i="1"/>
  <c r="I7" i="1"/>
  <c r="I8" i="1"/>
  <c r="I9" i="1"/>
  <c r="I4" i="1"/>
  <c r="D31" i="7"/>
  <c r="D22" i="7"/>
  <c r="D13" i="7"/>
  <c r="F15" i="1"/>
  <c r="F16" i="1"/>
  <c r="F17" i="1"/>
  <c r="F18" i="1"/>
  <c r="F19" i="1"/>
  <c r="F21" i="1"/>
  <c r="H21" i="1"/>
  <c r="I21" i="1"/>
  <c r="D30" i="7"/>
  <c r="D32" i="7"/>
  <c r="D33" i="7"/>
  <c r="D34" i="7"/>
  <c r="K5" i="1"/>
  <c r="K6" i="1"/>
  <c r="K7" i="1"/>
  <c r="K8" i="1"/>
  <c r="K9" i="1"/>
  <c r="K4" i="1"/>
  <c r="E4" i="1"/>
  <c r="D39" i="7"/>
  <c r="E39" i="7"/>
  <c r="D40" i="7"/>
  <c r="E40" i="7"/>
  <c r="D41" i="7"/>
  <c r="E41" i="7"/>
  <c r="E9" i="1"/>
  <c r="L9" i="1"/>
  <c r="E8" i="1"/>
  <c r="L8" i="1"/>
  <c r="E7" i="1"/>
  <c r="L7" i="1"/>
  <c r="E6" i="1"/>
  <c r="L6" i="1"/>
  <c r="E5" i="1"/>
  <c r="L5" i="1"/>
  <c r="H4" i="1"/>
  <c r="H5" i="1"/>
  <c r="H6" i="1"/>
  <c r="H7" i="1"/>
  <c r="H8" i="1"/>
  <c r="H9" i="1"/>
  <c r="I10" i="1"/>
  <c r="L4" i="1"/>
  <c r="N4" i="1"/>
  <c r="N5" i="1"/>
  <c r="N6" i="1"/>
  <c r="N7" i="1"/>
  <c r="N8" i="1"/>
  <c r="N9" i="1"/>
  <c r="N10" i="1"/>
  <c r="Q10" i="1"/>
  <c r="B5" i="5"/>
  <c r="O4" i="1"/>
  <c r="O5" i="1"/>
  <c r="O6" i="1"/>
  <c r="O7" i="1"/>
  <c r="O8" i="1"/>
  <c r="O9" i="1"/>
  <c r="O10" i="1"/>
  <c r="R10" i="1"/>
  <c r="B6" i="5"/>
  <c r="D12" i="7"/>
  <c r="D14" i="7"/>
  <c r="D15" i="7"/>
  <c r="D16" i="7"/>
  <c r="B8" i="5"/>
  <c r="D3" i="7"/>
  <c r="D4" i="7"/>
  <c r="D5" i="7"/>
  <c r="D6" i="7"/>
  <c r="D7" i="7"/>
  <c r="B9" i="5"/>
  <c r="D47" i="7"/>
  <c r="D48" i="7"/>
  <c r="D49" i="7"/>
  <c r="D50" i="7"/>
  <c r="B10" i="5"/>
  <c r="D42" i="7"/>
  <c r="B11" i="5"/>
  <c r="D21" i="7"/>
  <c r="D23" i="7"/>
  <c r="D24" i="7"/>
  <c r="D25" i="7"/>
  <c r="B12" i="5"/>
  <c r="B7" i="5"/>
  <c r="B13" i="5"/>
  <c r="E42" i="7"/>
  <c r="B14" i="5"/>
  <c r="B15" i="5"/>
  <c r="B18" i="5"/>
  <c r="F5" i="1"/>
  <c r="F6" i="1"/>
  <c r="F7" i="1"/>
  <c r="F8" i="1"/>
  <c r="F9" i="1"/>
  <c r="F4" i="1"/>
  <c r="H10" i="1"/>
  <c r="L10" i="1"/>
  <c r="M10" i="1"/>
</calcChain>
</file>

<file path=xl/comments1.xml><?xml version="1.0" encoding="utf-8"?>
<comments xmlns="http://schemas.openxmlformats.org/spreadsheetml/2006/main">
  <authors>
    <author>Kelly Millsaps</author>
  </authors>
  <commentList>
    <comment ref="G3" authorId="0" shapeId="0">
      <text>
        <r>
          <rPr>
            <b/>
            <sz val="9"/>
            <color indexed="81"/>
            <rFont val="Arial"/>
            <family val="2"/>
          </rPr>
          <t>Kelly Millsaps:</t>
        </r>
        <r>
          <rPr>
            <sz val="9"/>
            <color indexed="81"/>
            <rFont val="Arial"/>
            <family val="2"/>
          </rPr>
          <t xml:space="preserve">
Enter AY and CY effort by percentage (Column G). Do not overwrite the formula in Column F (months).</t>
        </r>
      </text>
    </comment>
    <comment ref="J3" authorId="0" shapeId="0">
      <text>
        <r>
          <rPr>
            <b/>
            <sz val="9"/>
            <color indexed="81"/>
            <rFont val="Arial"/>
            <family val="2"/>
          </rPr>
          <t>Kelly Millsaps:</t>
        </r>
        <r>
          <rPr>
            <sz val="9"/>
            <color indexed="81"/>
            <rFont val="Arial"/>
            <family val="2"/>
          </rPr>
          <t xml:space="preserve">
Enter Summer effort by months (Column J). Do not overwrite the formula in Column K (% effort).</t>
        </r>
      </text>
    </comment>
  </commentList>
</comments>
</file>

<file path=xl/comments2.xml><?xml version="1.0" encoding="utf-8"?>
<comments xmlns="http://schemas.openxmlformats.org/spreadsheetml/2006/main">
  <authors>
    <author>Kelly Millsaps</author>
  </authors>
  <commentList>
    <comment ref="A45" authorId="0" shapeId="0">
      <text>
        <r>
          <rPr>
            <b/>
            <sz val="9"/>
            <color indexed="81"/>
            <rFont val="Arial"/>
            <family val="2"/>
          </rPr>
          <t>Kelly Millsaps:</t>
        </r>
        <r>
          <rPr>
            <sz val="9"/>
            <color indexed="81"/>
            <rFont val="Arial"/>
            <family val="2"/>
          </rPr>
          <t xml:space="preserve">
Equipment must cost $5,000 or more per unit and have a life expectancy over 1 year.</t>
        </r>
      </text>
    </comment>
  </commentList>
</comments>
</file>

<file path=xl/sharedStrings.xml><?xml version="1.0" encoding="utf-8"?>
<sst xmlns="http://schemas.openxmlformats.org/spreadsheetml/2006/main" count="114" uniqueCount="81">
  <si>
    <t>Base Salary</t>
  </si>
  <si>
    <t>COL</t>
  </si>
  <si>
    <t>COL Base</t>
  </si>
  <si>
    <t>Salary</t>
  </si>
  <si>
    <t>Name</t>
  </si>
  <si>
    <t>Sum. Sal.</t>
  </si>
  <si>
    <t>Total Sal.</t>
  </si>
  <si>
    <t>Tot.Fringe</t>
  </si>
  <si>
    <t>Total Year One</t>
  </si>
  <si>
    <t>Hourly Rate</t>
  </si>
  <si>
    <t>Hours/week</t>
  </si>
  <si>
    <t>Weeks/year</t>
  </si>
  <si>
    <t>Total</t>
  </si>
  <si>
    <t>TRAVEL</t>
  </si>
  <si>
    <t>Fringe</t>
  </si>
  <si>
    <t>% Sum.</t>
  </si>
  <si>
    <t>1. Personnel</t>
  </si>
  <si>
    <t>2. Fringe Benefits</t>
  </si>
  <si>
    <t>4. Travel</t>
  </si>
  <si>
    <t>(Direct and Indirect)</t>
  </si>
  <si>
    <t>Item</t>
  </si>
  <si>
    <t>Unit Cost</t>
  </si>
  <si>
    <t>OTHER COSTS</t>
  </si>
  <si>
    <t>CONSULTANT FEES</t>
  </si>
  <si>
    <t>Total One</t>
  </si>
  <si>
    <t>EQUIPMENT</t>
  </si>
  <si>
    <t>8. Other Costs</t>
  </si>
  <si>
    <t>6. Equipment</t>
  </si>
  <si>
    <t>3. Consultants</t>
  </si>
  <si>
    <t>7. Subawards</t>
  </si>
  <si>
    <t>SUBAWARDS</t>
  </si>
  <si>
    <t>Number of units</t>
  </si>
  <si>
    <t xml:space="preserve">If subaward &gt; $25,000 </t>
  </si>
  <si>
    <t>Subaward Org 1</t>
  </si>
  <si>
    <t>Subaward Org 2</t>
  </si>
  <si>
    <t>Subaward Org 3</t>
  </si>
  <si>
    <t>Faculty 2</t>
  </si>
  <si>
    <t>Faculty 3</t>
  </si>
  <si>
    <t>Faculty 4</t>
  </si>
  <si>
    <t>Faculty 5</t>
  </si>
  <si>
    <t>Faculty 6</t>
  </si>
  <si>
    <t>Total KSU Faculty and</t>
  </si>
  <si>
    <t>KSU Other Personnel</t>
  </si>
  <si>
    <t>Notes</t>
  </si>
  <si>
    <t>Summer Months</t>
  </si>
  <si>
    <t>AY or CY Months</t>
  </si>
  <si>
    <t>Indirect Cost Base</t>
  </si>
  <si>
    <t>GRA on Stipend*</t>
  </si>
  <si>
    <t>A= Academic Year, C=Calendar Year, P = Part-time</t>
  </si>
  <si>
    <t>Type A, C, or P in this box:</t>
  </si>
  <si>
    <t xml:space="preserve">Summer salary is only for faculty on academic year contracts. </t>
  </si>
  <si>
    <t>A</t>
  </si>
  <si>
    <t>MATERIALS AND SUPPLIES</t>
  </si>
  <si>
    <t>KSU NON-FACULTY PERSONNEL</t>
  </si>
  <si>
    <t>(m/d/y to m/d/y)</t>
  </si>
  <si>
    <t>Fringes</t>
  </si>
  <si>
    <t>KSU Faculty</t>
  </si>
  <si>
    <t>Other (non-student status)</t>
  </si>
  <si>
    <t>Number People</t>
  </si>
  <si>
    <t>Total Salary</t>
  </si>
  <si>
    <t>For Stipends: Enter rate per semester in Column B, number of semesters in column C.</t>
  </si>
  <si>
    <t>N</t>
  </si>
  <si>
    <t>Full Time? Y or N</t>
  </si>
  <si>
    <t>*Please do not edit the Summary Page</t>
  </si>
  <si>
    <t>Indirect Costs*</t>
  </si>
  <si>
    <t xml:space="preserve">Total Project Costs </t>
  </si>
  <si>
    <t>5. Materials and Supplies</t>
  </si>
  <si>
    <t>Undergrad Student Assistant</t>
  </si>
  <si>
    <t>Graduate Student Assistant</t>
  </si>
  <si>
    <t>Total Direct Costs</t>
  </si>
  <si>
    <t>Rate</t>
  </si>
  <si>
    <t># Units</t>
  </si>
  <si>
    <t>IDC rate</t>
  </si>
  <si>
    <t>Tier I GRA: 6-10 hrs/week</t>
  </si>
  <si>
    <t>Tier II GRA: 11-15 hrs/week</t>
  </si>
  <si>
    <t>Tier III GRA: 16-20 hrs/week</t>
  </si>
  <si>
    <t>CSM GRA</t>
  </si>
  <si>
    <t>One Year Budget</t>
  </si>
  <si>
    <t>TOTAL</t>
  </si>
  <si>
    <t>Faculty 1</t>
  </si>
  <si>
    <t>Percent Effort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</si>
</sst>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&quot;$&quot;#,##0.0"/>
  </numFmts>
  <fonts count="2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Moderne"/>
      <family val="2"/>
    </font>
    <font>
      <sz val="10"/>
      <name val="Moderne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0"/>
      <color theme="4"/>
      <name val="Moderne"/>
    </font>
    <font>
      <b/>
      <i/>
      <sz val="10"/>
      <color theme="4"/>
      <name val="Arial"/>
      <family val="2"/>
    </font>
    <font>
      <i/>
      <sz val="10"/>
      <color rgb="FFC00000"/>
      <name val="Arial"/>
      <family val="2"/>
    </font>
    <font>
      <b/>
      <i/>
      <sz val="10"/>
      <color rgb="FFC00000"/>
      <name val="Arial"/>
      <family val="2"/>
    </font>
    <font>
      <sz val="10"/>
      <color rgb="FF7030A0"/>
      <name val="Arial"/>
      <family val="2"/>
    </font>
    <font>
      <i/>
      <sz val="10"/>
      <color rgb="FF7030A0"/>
      <name val="Arial"/>
      <family val="2"/>
    </font>
    <font>
      <b/>
      <sz val="10"/>
      <color rgb="FF7030A0"/>
      <name val="Arial"/>
      <family val="2"/>
    </font>
    <font>
      <i/>
      <sz val="10"/>
      <color theme="8" tint="-0.249977111117893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color rgb="FF7030A0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9"/>
      <color indexed="81"/>
      <name val="Arial"/>
      <family val="2"/>
    </font>
    <font>
      <b/>
      <sz val="9"/>
      <color indexed="8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81">
    <xf numFmtId="0" fontId="0" fillId="0" borderId="0" xfId="0"/>
    <xf numFmtId="164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Border="1"/>
    <xf numFmtId="0" fontId="6" fillId="0" borderId="0" xfId="0" applyFont="1"/>
    <xf numFmtId="0" fontId="5" fillId="0" borderId="0" xfId="0" applyFont="1"/>
    <xf numFmtId="0" fontId="5" fillId="0" borderId="0" xfId="0" applyFont="1" applyAlignment="1"/>
    <xf numFmtId="44" fontId="7" fillId="0" borderId="0" xfId="0" applyNumberFormat="1" applyFont="1" applyAlignment="1">
      <alignment horizontal="left"/>
    </xf>
    <xf numFmtId="44" fontId="7" fillId="0" borderId="0" xfId="0" applyNumberFormat="1" applyFont="1"/>
    <xf numFmtId="165" fontId="0" fillId="0" borderId="0" xfId="0" applyNumberFormat="1"/>
    <xf numFmtId="44" fontId="2" fillId="0" borderId="0" xfId="0" applyNumberFormat="1" applyFont="1" applyAlignment="1">
      <alignment horizontal="left"/>
    </xf>
    <xf numFmtId="165" fontId="1" fillId="0" borderId="0" xfId="0" applyNumberFormat="1" applyFont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4" fontId="10" fillId="0" borderId="0" xfId="0" applyNumberFormat="1" applyFont="1" applyAlignment="1">
      <alignment horizontal="right"/>
    </xf>
    <xf numFmtId="0" fontId="11" fillId="0" borderId="0" xfId="0" applyFont="1"/>
    <xf numFmtId="9" fontId="7" fillId="0" borderId="0" xfId="0" applyNumberFormat="1" applyFont="1" applyBorder="1" applyAlignment="1">
      <alignment horizontal="right"/>
    </xf>
    <xf numFmtId="165" fontId="3" fillId="0" borderId="0" xfId="0" applyNumberFormat="1" applyFont="1"/>
    <xf numFmtId="165" fontId="11" fillId="0" borderId="0" xfId="0" applyNumberFormat="1" applyFont="1"/>
    <xf numFmtId="164" fontId="0" fillId="0" borderId="0" xfId="0" applyNumberFormat="1"/>
    <xf numFmtId="0" fontId="3" fillId="0" borderId="0" xfId="0" applyFont="1"/>
    <xf numFmtId="0" fontId="0" fillId="0" borderId="0" xfId="0"/>
    <xf numFmtId="165" fontId="0" fillId="0" borderId="0" xfId="0" applyNumberFormat="1"/>
    <xf numFmtId="0" fontId="7" fillId="0" borderId="0" xfId="0" applyFont="1"/>
    <xf numFmtId="0" fontId="3" fillId="0" borderId="0" xfId="3" applyFont="1"/>
    <xf numFmtId="0" fontId="3" fillId="0" borderId="0" xfId="6" applyFont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Font="1"/>
    <xf numFmtId="164" fontId="13" fillId="0" borderId="0" xfId="0" applyNumberFormat="1" applyFont="1" applyAlignment="1">
      <alignment horizontal="center"/>
    </xf>
    <xf numFmtId="0" fontId="3" fillId="0" borderId="0" xfId="0" applyNumberFormat="1" applyFont="1"/>
    <xf numFmtId="165" fontId="3" fillId="0" borderId="0" xfId="6" applyNumberFormat="1" applyFont="1"/>
    <xf numFmtId="2" fontId="7" fillId="0" borderId="0" xfId="0" applyNumberFormat="1" applyFont="1" applyBorder="1" applyAlignment="1">
      <alignment horizontal="center"/>
    </xf>
    <xf numFmtId="4" fontId="0" fillId="0" borderId="0" xfId="0" applyNumberFormat="1"/>
    <xf numFmtId="10" fontId="9" fillId="0" borderId="0" xfId="0" applyNumberFormat="1" applyFont="1" applyAlignment="1" applyProtection="1">
      <alignment horizontal="center"/>
      <protection locked="0"/>
    </xf>
    <xf numFmtId="10" fontId="0" fillId="0" borderId="0" xfId="0" applyNumberFormat="1"/>
    <xf numFmtId="10" fontId="7" fillId="0" borderId="0" xfId="0" applyNumberFormat="1" applyFont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44" fontId="2" fillId="0" borderId="2" xfId="0" applyNumberFormat="1" applyFont="1" applyBorder="1" applyAlignment="1" applyProtection="1">
      <alignment horizontal="left"/>
    </xf>
    <xf numFmtId="44" fontId="2" fillId="0" borderId="2" xfId="0" applyNumberFormat="1" applyFont="1" applyBorder="1" applyAlignment="1" applyProtection="1">
      <alignment horizontal="center"/>
    </xf>
    <xf numFmtId="5" fontId="7" fillId="0" borderId="2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protection locked="0"/>
    </xf>
    <xf numFmtId="0" fontId="6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wrapText="1"/>
    </xf>
    <xf numFmtId="6" fontId="3" fillId="0" borderId="0" xfId="0" applyNumberFormat="1" applyFont="1"/>
    <xf numFmtId="0" fontId="0" fillId="0" borderId="0" xfId="0" applyNumberFormat="1" applyAlignment="1"/>
    <xf numFmtId="0" fontId="3" fillId="0" borderId="0" xfId="0" applyNumberFormat="1" applyFont="1" applyAlignment="1"/>
    <xf numFmtId="164" fontId="8" fillId="0" borderId="0" xfId="0" applyNumberFormat="1" applyFont="1"/>
    <xf numFmtId="164" fontId="13" fillId="2" borderId="0" xfId="0" applyNumberFormat="1" applyFont="1" applyFill="1" applyAlignment="1">
      <alignment horizontal="center"/>
    </xf>
    <xf numFmtId="44" fontId="2" fillId="3" borderId="0" xfId="0" applyNumberFormat="1" applyFont="1" applyFill="1" applyAlignment="1">
      <alignment horizontal="left"/>
    </xf>
    <xf numFmtId="44" fontId="7" fillId="3" borderId="0" xfId="0" applyNumberFormat="1" applyFont="1" applyFill="1" applyAlignment="1">
      <alignment horizontal="left"/>
    </xf>
    <xf numFmtId="44" fontId="10" fillId="0" borderId="0" xfId="0" applyNumberFormat="1" applyFont="1" applyAlignment="1" applyProtection="1">
      <alignment horizontal="right"/>
    </xf>
    <xf numFmtId="10" fontId="9" fillId="0" borderId="0" xfId="0" applyNumberFormat="1" applyFont="1" applyAlignment="1" applyProtection="1">
      <alignment horizontal="center"/>
    </xf>
    <xf numFmtId="44" fontId="7" fillId="0" borderId="0" xfId="0" applyNumberFormat="1" applyFont="1" applyProtection="1"/>
    <xf numFmtId="0" fontId="6" fillId="0" borderId="0" xfId="0" applyFont="1" applyProtection="1"/>
    <xf numFmtId="44" fontId="7" fillId="0" borderId="0" xfId="0" applyNumberFormat="1" applyFont="1" applyAlignment="1" applyProtection="1">
      <alignment horizontal="left"/>
    </xf>
    <xf numFmtId="0" fontId="1" fillId="0" borderId="0" xfId="0" applyFont="1"/>
    <xf numFmtId="0" fontId="20" fillId="0" borderId="0" xfId="17" applyAlignment="1">
      <alignment horizontal="left" vertical="center" wrapText="1" indent="1"/>
    </xf>
    <xf numFmtId="0" fontId="0" fillId="0" borderId="0" xfId="0" applyAlignment="1">
      <alignment horizontal="left"/>
    </xf>
    <xf numFmtId="0" fontId="0" fillId="0" borderId="0" xfId="0" applyAlignment="1"/>
    <xf numFmtId="0" fontId="14" fillId="0" borderId="0" xfId="0" applyFont="1"/>
    <xf numFmtId="0" fontId="21" fillId="0" borderId="0" xfId="0" applyFont="1"/>
    <xf numFmtId="0" fontId="1" fillId="0" borderId="0" xfId="0" applyFont="1" applyAlignment="1">
      <alignment wrapText="1"/>
    </xf>
    <xf numFmtId="4" fontId="3" fillId="0" borderId="0" xfId="3" applyNumberFormat="1" applyFont="1"/>
    <xf numFmtId="0" fontId="0" fillId="0" borderId="0" xfId="0" applyAlignment="1">
      <alignment wrapText="1"/>
    </xf>
    <xf numFmtId="0" fontId="0" fillId="0" borderId="0" xfId="0" applyFont="1"/>
    <xf numFmtId="0" fontId="0" fillId="4" borderId="0" xfId="0" applyFill="1"/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0" xfId="3" applyFont="1" applyAlignment="1">
      <alignment wrapText="1"/>
    </xf>
    <xf numFmtId="0" fontId="3" fillId="0" borderId="0" xfId="6" applyFont="1" applyAlignment="1">
      <alignment wrapText="1"/>
    </xf>
    <xf numFmtId="0" fontId="3" fillId="0" borderId="3" xfId="0" applyFont="1" applyBorder="1" applyAlignment="1">
      <alignment horizontal="center"/>
    </xf>
    <xf numFmtId="164" fontId="7" fillId="0" borderId="3" xfId="0" applyNumberFormat="1" applyFont="1" applyBorder="1" applyAlignment="1">
      <alignment horizontal="right"/>
    </xf>
    <xf numFmtId="164" fontId="0" fillId="0" borderId="3" xfId="0" applyNumberFormat="1" applyBorder="1"/>
    <xf numFmtId="0" fontId="3" fillId="0" borderId="3" xfId="0" applyFont="1" applyFill="1" applyBorder="1" applyAlignment="1">
      <alignment horizontal="center"/>
    </xf>
    <xf numFmtId="166" fontId="0" fillId="0" borderId="3" xfId="0" applyNumberFormat="1" applyBorder="1"/>
    <xf numFmtId="0" fontId="2" fillId="0" borderId="5" xfId="0" applyFont="1" applyBorder="1"/>
    <xf numFmtId="16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10" fontId="7" fillId="0" borderId="5" xfId="0" applyNumberFormat="1" applyFont="1" applyBorder="1" applyAlignment="1">
      <alignment horizontal="center"/>
    </xf>
    <xf numFmtId="3" fontId="2" fillId="0" borderId="5" xfId="0" applyNumberFormat="1" applyFont="1" applyBorder="1"/>
    <xf numFmtId="3" fontId="2" fillId="0" borderId="6" xfId="0" applyNumberFormat="1" applyFont="1" applyBorder="1"/>
    <xf numFmtId="4" fontId="0" fillId="0" borderId="5" xfId="0" applyNumberFormat="1" applyBorder="1"/>
    <xf numFmtId="10" fontId="1" fillId="0" borderId="5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2" fillId="4" borderId="0" xfId="0" applyFont="1" applyFill="1"/>
    <xf numFmtId="10" fontId="16" fillId="0" borderId="0" xfId="0" applyNumberFormat="1" applyFont="1" applyFill="1" applyBorder="1" applyAlignment="1">
      <alignment horizontal="left"/>
    </xf>
    <xf numFmtId="0" fontId="3" fillId="4" borderId="0" xfId="0" applyFont="1" applyFill="1" applyAlignment="1">
      <alignment horizontal="center"/>
    </xf>
    <xf numFmtId="0" fontId="3" fillId="4" borderId="0" xfId="0" applyFont="1" applyFill="1"/>
    <xf numFmtId="164" fontId="8" fillId="0" borderId="5" xfId="0" applyNumberFormat="1" applyFont="1" applyBorder="1"/>
    <xf numFmtId="164" fontId="19" fillId="0" borderId="5" xfId="0" applyNumberFormat="1" applyFont="1" applyBorder="1" applyAlignment="1">
      <alignment horizontal="center"/>
    </xf>
    <xf numFmtId="0" fontId="0" fillId="2" borderId="0" xfId="0" applyNumberFormat="1" applyFill="1" applyAlignment="1"/>
    <xf numFmtId="0" fontId="23" fillId="0" borderId="0" xfId="0" applyFont="1"/>
    <xf numFmtId="164" fontId="0" fillId="2" borderId="0" xfId="0" applyNumberFormat="1" applyFill="1"/>
    <xf numFmtId="0" fontId="3" fillId="0" borderId="5" xfId="0" applyFont="1" applyBorder="1" applyAlignment="1">
      <alignment wrapText="1"/>
    </xf>
    <xf numFmtId="165" fontId="3" fillId="0" borderId="5" xfId="0" applyNumberFormat="1" applyFont="1" applyBorder="1"/>
    <xf numFmtId="0" fontId="3" fillId="0" borderId="5" xfId="0" applyNumberFormat="1" applyFont="1" applyBorder="1"/>
    <xf numFmtId="165" fontId="0" fillId="0" borderId="5" xfId="0" applyNumberFormat="1" applyBorder="1"/>
    <xf numFmtId="0" fontId="3" fillId="0" borderId="5" xfId="3" applyFont="1" applyBorder="1"/>
    <xf numFmtId="165" fontId="1" fillId="0" borderId="5" xfId="0" applyNumberFormat="1" applyFont="1" applyBorder="1"/>
    <xf numFmtId="0" fontId="3" fillId="0" borderId="5" xfId="0" applyFont="1" applyBorder="1"/>
    <xf numFmtId="165" fontId="12" fillId="0" borderId="5" xfId="0" applyNumberFormat="1" applyFont="1" applyBorder="1"/>
    <xf numFmtId="165" fontId="3" fillId="0" borderId="5" xfId="6" applyNumberFormat="1" applyFont="1" applyBorder="1"/>
    <xf numFmtId="0" fontId="3" fillId="0" borderId="5" xfId="6" applyFont="1" applyBorder="1"/>
    <xf numFmtId="0" fontId="0" fillId="0" borderId="0" xfId="0" applyNumberFormat="1" applyFont="1" applyFill="1" applyAlignment="1"/>
    <xf numFmtId="44" fontId="2" fillId="5" borderId="2" xfId="0" applyNumberFormat="1" applyFont="1" applyFill="1" applyBorder="1" applyAlignment="1" applyProtection="1">
      <alignment horizontal="left"/>
    </xf>
    <xf numFmtId="5" fontId="7" fillId="5" borderId="2" xfId="0" applyNumberFormat="1" applyFont="1" applyFill="1" applyBorder="1" applyAlignment="1" applyProtection="1">
      <alignment horizontal="center"/>
    </xf>
    <xf numFmtId="44" fontId="2" fillId="5" borderId="2" xfId="0" applyNumberFormat="1" applyFont="1" applyFill="1" applyBorder="1" applyAlignment="1" applyProtection="1">
      <alignment horizontal="right" wrapText="1"/>
    </xf>
    <xf numFmtId="44" fontId="2" fillId="5" borderId="2" xfId="0" applyNumberFormat="1" applyFont="1" applyFill="1" applyBorder="1" applyAlignment="1" applyProtection="1">
      <alignment horizontal="right"/>
    </xf>
    <xf numFmtId="0" fontId="8" fillId="6" borderId="0" xfId="0" applyFont="1" applyFill="1"/>
    <xf numFmtId="0" fontId="0" fillId="6" borderId="0" xfId="0" applyFill="1"/>
    <xf numFmtId="0" fontId="13" fillId="6" borderId="0" xfId="0" applyFont="1" applyFill="1" applyAlignment="1">
      <alignment horizontal="center"/>
    </xf>
    <xf numFmtId="0" fontId="2" fillId="6" borderId="0" xfId="0" applyFont="1" applyFill="1"/>
    <xf numFmtId="164" fontId="0" fillId="6" borderId="0" xfId="0" applyNumberFormat="1" applyFill="1"/>
    <xf numFmtId="10" fontId="0" fillId="6" borderId="0" xfId="0" applyNumberFormat="1" applyFill="1"/>
    <xf numFmtId="0" fontId="3" fillId="6" borderId="0" xfId="0" applyFont="1" applyFill="1"/>
    <xf numFmtId="0" fontId="24" fillId="6" borderId="0" xfId="0" applyFont="1" applyFill="1"/>
    <xf numFmtId="0" fontId="25" fillId="6" borderId="0" xfId="0" applyFont="1" applyFill="1" applyAlignment="1">
      <alignment wrapText="1"/>
    </xf>
    <xf numFmtId="165" fontId="24" fillId="6" borderId="0" xfId="0" applyNumberFormat="1" applyFont="1" applyFill="1"/>
    <xf numFmtId="0" fontId="8" fillId="6" borderId="0" xfId="0" applyFont="1" applyFill="1" applyAlignment="1">
      <alignment wrapText="1"/>
    </xf>
    <xf numFmtId="164" fontId="0" fillId="0" borderId="5" xfId="0" applyNumberFormat="1" applyBorder="1"/>
    <xf numFmtId="1" fontId="0" fillId="0" borderId="0" xfId="0" applyNumberFormat="1"/>
    <xf numFmtId="1" fontId="0" fillId="0" borderId="5" xfId="0" applyNumberFormat="1" applyBorder="1"/>
    <xf numFmtId="5" fontId="2" fillId="5" borderId="2" xfId="0" applyNumberFormat="1" applyFont="1" applyFill="1" applyBorder="1" applyAlignment="1" applyProtection="1">
      <alignment horizontal="center"/>
    </xf>
    <xf numFmtId="5" fontId="2" fillId="5" borderId="2" xfId="1" applyNumberFormat="1" applyFont="1" applyFill="1" applyBorder="1" applyAlignment="1" applyProtection="1">
      <alignment horizontal="center"/>
    </xf>
    <xf numFmtId="44" fontId="0" fillId="0" borderId="2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2" fillId="7" borderId="2" xfId="17" applyFont="1" applyFill="1" applyBorder="1" applyAlignment="1">
      <alignment horizontal="right" vertical="center" wrapText="1"/>
    </xf>
    <xf numFmtId="6" fontId="2" fillId="7" borderId="2" xfId="0" applyNumberFormat="1" applyFont="1" applyFill="1" applyBorder="1" applyAlignment="1">
      <alignment horizontal="right"/>
    </xf>
    <xf numFmtId="0" fontId="2" fillId="8" borderId="2" xfId="0" applyFont="1" applyFill="1" applyBorder="1" applyAlignment="1">
      <alignment horizontal="right"/>
    </xf>
    <xf numFmtId="6" fontId="2" fillId="8" borderId="2" xfId="0" applyNumberFormat="1" applyFont="1" applyFill="1" applyBorder="1" applyAlignment="1">
      <alignment horizontal="right"/>
    </xf>
    <xf numFmtId="0" fontId="2" fillId="9" borderId="2" xfId="0" applyFont="1" applyFill="1" applyBorder="1" applyAlignment="1">
      <alignment horizontal="right"/>
    </xf>
    <xf numFmtId="6" fontId="2" fillId="9" borderId="2" xfId="0" applyNumberFormat="1" applyFont="1" applyFill="1" applyBorder="1" applyAlignment="1">
      <alignment horizontal="right"/>
    </xf>
    <xf numFmtId="0" fontId="2" fillId="10" borderId="2" xfId="0" applyFont="1" applyFill="1" applyBorder="1" applyAlignment="1">
      <alignment horizontal="right"/>
    </xf>
    <xf numFmtId="6" fontId="2" fillId="10" borderId="2" xfId="0" applyNumberFormat="1" applyFont="1" applyFill="1" applyBorder="1" applyAlignment="1">
      <alignment horizontal="right"/>
    </xf>
    <xf numFmtId="0" fontId="7" fillId="0" borderId="0" xfId="0" applyFont="1" applyAlignment="1"/>
    <xf numFmtId="44" fontId="22" fillId="0" borderId="0" xfId="0" applyNumberFormat="1" applyFont="1" applyBorder="1" applyAlignment="1"/>
    <xf numFmtId="0" fontId="23" fillId="0" borderId="0" xfId="0" applyFont="1" applyAlignment="1"/>
    <xf numFmtId="0" fontId="3" fillId="0" borderId="0" xfId="0" applyFont="1" applyBorder="1" applyAlignment="1">
      <alignment wrapText="1"/>
    </xf>
    <xf numFmtId="0" fontId="0" fillId="0" borderId="0" xfId="0" applyBorder="1"/>
    <xf numFmtId="165" fontId="3" fillId="0" borderId="0" xfId="0" applyNumberFormat="1" applyFont="1" applyBorder="1"/>
    <xf numFmtId="6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3" fillId="0" borderId="0" xfId="0" applyFont="1" applyFill="1" applyBorder="1"/>
    <xf numFmtId="0" fontId="0" fillId="0" borderId="0" xfId="0" applyFill="1" applyBorder="1"/>
    <xf numFmtId="0" fontId="3" fillId="4" borderId="0" xfId="0" applyFont="1" applyFill="1" applyAlignment="1">
      <alignment horizontal="center" wrapText="1"/>
    </xf>
    <xf numFmtId="0" fontId="14" fillId="4" borderId="0" xfId="0" applyFont="1" applyFill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wrapText="1"/>
    </xf>
    <xf numFmtId="164" fontId="3" fillId="4" borderId="1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horizontal="center" wrapText="1"/>
    </xf>
    <xf numFmtId="10" fontId="16" fillId="4" borderId="1" xfId="0" applyNumberFormat="1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3" fillId="4" borderId="0" xfId="0" applyFont="1" applyFill="1" applyAlignment="1">
      <alignment wrapText="1"/>
    </xf>
    <xf numFmtId="0" fontId="11" fillId="4" borderId="0" xfId="0" applyFont="1" applyFill="1"/>
    <xf numFmtId="44" fontId="3" fillId="0" borderId="2" xfId="0" applyNumberFormat="1" applyFont="1" applyBorder="1" applyAlignment="1" applyProtection="1">
      <alignment horizontal="right"/>
    </xf>
    <xf numFmtId="164" fontId="3" fillId="0" borderId="2" xfId="0" applyNumberFormat="1" applyFont="1" applyBorder="1" applyAlignment="1" applyProtection="1">
      <alignment horizontal="center"/>
    </xf>
    <xf numFmtId="165" fontId="3" fillId="0" borderId="0" xfId="3" applyNumberFormat="1" applyFont="1"/>
    <xf numFmtId="165" fontId="3" fillId="0" borderId="5" xfId="3" applyNumberFormat="1" applyFont="1" applyBorder="1"/>
    <xf numFmtId="0" fontId="8" fillId="6" borderId="0" xfId="0" applyFont="1" applyFill="1" applyAlignment="1"/>
    <xf numFmtId="10" fontId="3" fillId="4" borderId="1" xfId="0" applyNumberFormat="1" applyFont="1" applyFill="1" applyBorder="1" applyAlignment="1">
      <alignment horizontal="center" wrapText="1"/>
    </xf>
    <xf numFmtId="44" fontId="8" fillId="0" borderId="1" xfId="0" applyNumberFormat="1" applyFont="1" applyBorder="1" applyAlignment="1">
      <alignment horizontal="center"/>
    </xf>
  </cellXfs>
  <cellStyles count="42"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279400</xdr:colOff>
      <xdr:row>62</xdr:row>
      <xdr:rowOff>19050</xdr:rowOff>
    </xdr:to>
    <xdr:pic>
      <xdr:nvPicPr>
        <xdr:cNvPr id="2" name="Picture 1" descr="How Course Releases Equate to Person Months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534400" cy="9467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zoomScale="130" zoomScaleNormal="130" zoomScalePageLayoutView="130" workbookViewId="0">
      <selection activeCell="B20" sqref="B20"/>
    </sheetView>
  </sheetViews>
  <sheetFormatPr defaultColWidth="8.85546875" defaultRowHeight="12.75"/>
  <cols>
    <col min="1" max="1" width="25.85546875" style="13" customWidth="1"/>
    <col min="2" max="2" width="20.7109375" style="13" customWidth="1"/>
    <col min="3" max="7" width="20.7109375" style="14" customWidth="1"/>
    <col min="8" max="12" width="8.85546875" style="54"/>
    <col min="13" max="16384" width="8.85546875" style="10"/>
  </cols>
  <sheetData>
    <row r="1" spans="1:13" s="9" customFormat="1">
      <c r="A1" s="151" t="s">
        <v>63</v>
      </c>
      <c r="B1" s="151"/>
      <c r="C1" s="152"/>
      <c r="D1" s="152"/>
      <c r="E1" s="152"/>
      <c r="F1" s="152"/>
      <c r="G1" s="152"/>
      <c r="H1" s="50"/>
      <c r="I1" s="50"/>
      <c r="J1" s="51"/>
      <c r="K1" s="51"/>
      <c r="L1" s="51"/>
      <c r="M1" s="8"/>
    </row>
    <row r="2" spans="1:13" s="9" customFormat="1" ht="15.75">
      <c r="A2" s="180" t="s">
        <v>77</v>
      </c>
      <c r="B2" s="180"/>
      <c r="C2" s="150"/>
      <c r="D2" s="150"/>
      <c r="E2" s="150"/>
      <c r="F2" s="150"/>
      <c r="G2" s="150"/>
      <c r="H2" s="50"/>
      <c r="I2" s="50"/>
      <c r="J2" s="51"/>
      <c r="K2" s="51"/>
      <c r="L2" s="51"/>
      <c r="M2" s="8"/>
    </row>
    <row r="3" spans="1:13" s="11" customFormat="1">
      <c r="A3" s="47"/>
      <c r="B3" s="48" t="s">
        <v>78</v>
      </c>
      <c r="C3" s="52"/>
      <c r="D3" s="52"/>
      <c r="E3" s="53"/>
      <c r="F3" s="53"/>
      <c r="G3" s="53"/>
      <c r="H3" s="12"/>
    </row>
    <row r="4" spans="1:13" s="11" customFormat="1" ht="12.75" customHeight="1">
      <c r="A4" s="47"/>
      <c r="B4" s="140" t="s">
        <v>54</v>
      </c>
      <c r="C4" s="52"/>
      <c r="D4" s="52"/>
      <c r="E4" s="53"/>
      <c r="F4" s="53"/>
      <c r="G4" s="53"/>
      <c r="H4" s="12"/>
    </row>
    <row r="5" spans="1:13" ht="24" customHeight="1">
      <c r="A5" s="120" t="s">
        <v>16</v>
      </c>
      <c r="B5" s="121">
        <f>'KSU Personnel'!Q10</f>
        <v>0</v>
      </c>
      <c r="C5" s="54"/>
      <c r="D5" s="54"/>
      <c r="E5" s="54"/>
      <c r="F5" s="54"/>
      <c r="G5" s="54"/>
      <c r="H5" s="10"/>
      <c r="I5" s="10"/>
      <c r="J5" s="10"/>
      <c r="K5" s="10"/>
      <c r="L5" s="10"/>
    </row>
    <row r="6" spans="1:13" ht="24" customHeight="1">
      <c r="A6" s="47" t="s">
        <v>17</v>
      </c>
      <c r="B6" s="49">
        <f>'KSU Personnel'!R10</f>
        <v>0</v>
      </c>
      <c r="C6" s="54"/>
      <c r="D6" s="54"/>
      <c r="E6" s="54"/>
      <c r="F6" s="54"/>
      <c r="G6" s="54"/>
      <c r="H6" s="10"/>
      <c r="I6" s="10"/>
      <c r="J6" s="10"/>
      <c r="K6" s="10"/>
      <c r="L6" s="10"/>
    </row>
    <row r="7" spans="1:13" ht="24" customHeight="1">
      <c r="A7" s="120" t="s">
        <v>28</v>
      </c>
      <c r="B7" s="121">
        <f>Other!D34</f>
        <v>0</v>
      </c>
      <c r="C7" s="54"/>
      <c r="D7" s="54"/>
      <c r="E7" s="54"/>
      <c r="F7" s="54"/>
      <c r="G7" s="54"/>
      <c r="H7" s="10"/>
      <c r="I7" s="10"/>
      <c r="J7" s="10"/>
      <c r="K7" s="10"/>
      <c r="L7" s="10"/>
    </row>
    <row r="8" spans="1:13" ht="24" customHeight="1">
      <c r="A8" s="47" t="s">
        <v>18</v>
      </c>
      <c r="B8" s="49">
        <f>Other!D16</f>
        <v>0</v>
      </c>
      <c r="C8" s="54"/>
      <c r="D8" s="54"/>
      <c r="E8" s="54"/>
      <c r="F8" s="54"/>
      <c r="G8" s="54"/>
      <c r="H8" s="10"/>
      <c r="I8" s="10"/>
      <c r="J8" s="10"/>
      <c r="K8" s="10"/>
      <c r="L8" s="10"/>
    </row>
    <row r="9" spans="1:13" ht="24" customHeight="1">
      <c r="A9" s="120" t="s">
        <v>66</v>
      </c>
      <c r="B9" s="121">
        <f>Other!D7</f>
        <v>0</v>
      </c>
      <c r="C9" s="54"/>
      <c r="D9" s="54"/>
      <c r="E9" s="54"/>
      <c r="F9" s="54"/>
      <c r="G9" s="54"/>
      <c r="H9" s="10"/>
      <c r="I9" s="10"/>
      <c r="J9" s="10"/>
      <c r="K9" s="10"/>
      <c r="L9" s="10"/>
    </row>
    <row r="10" spans="1:13" ht="24" customHeight="1">
      <c r="A10" s="47" t="s">
        <v>27</v>
      </c>
      <c r="B10" s="49">
        <f>Other!D50</f>
        <v>0</v>
      </c>
      <c r="C10" s="54"/>
      <c r="D10" s="54"/>
      <c r="E10" s="54"/>
      <c r="F10" s="54"/>
      <c r="G10" s="54"/>
      <c r="H10" s="10"/>
      <c r="I10" s="10"/>
      <c r="J10" s="10"/>
      <c r="K10" s="10"/>
      <c r="L10" s="10"/>
    </row>
    <row r="11" spans="1:13" ht="24" customHeight="1">
      <c r="A11" s="120" t="s">
        <v>29</v>
      </c>
      <c r="B11" s="121">
        <f>Other!D42</f>
        <v>0</v>
      </c>
      <c r="C11" s="54"/>
      <c r="D11" s="54"/>
      <c r="E11" s="54"/>
      <c r="F11" s="54"/>
      <c r="G11" s="54"/>
      <c r="H11" s="10"/>
      <c r="I11" s="10"/>
      <c r="J11" s="10"/>
      <c r="K11" s="10"/>
      <c r="L11" s="10"/>
    </row>
    <row r="12" spans="1:13" ht="24" customHeight="1">
      <c r="A12" s="47" t="s">
        <v>26</v>
      </c>
      <c r="B12" s="49">
        <f>Other!D25</f>
        <v>0</v>
      </c>
      <c r="C12" s="54"/>
      <c r="D12" s="54"/>
      <c r="E12" s="54"/>
      <c r="F12" s="54"/>
      <c r="G12" s="54"/>
      <c r="H12" s="10"/>
      <c r="I12" s="10"/>
      <c r="J12" s="10"/>
      <c r="K12" s="10"/>
      <c r="L12" s="10"/>
    </row>
    <row r="13" spans="1:13" ht="24" customHeight="1">
      <c r="A13" s="122" t="s">
        <v>69</v>
      </c>
      <c r="B13" s="138">
        <f>SUM(B5:B12)</f>
        <v>0</v>
      </c>
      <c r="C13" s="54"/>
      <c r="D13" s="54"/>
      <c r="E13" s="54"/>
      <c r="F13" s="54"/>
      <c r="G13" s="54"/>
      <c r="H13" s="10"/>
      <c r="I13" s="10"/>
      <c r="J13" s="10"/>
      <c r="K13" s="10"/>
      <c r="L13" s="10"/>
    </row>
    <row r="14" spans="1:13" ht="24" customHeight="1">
      <c r="A14" s="174" t="s">
        <v>64</v>
      </c>
      <c r="B14" s="175">
        <f>B19*(B13-B10-Other!E42)</f>
        <v>0</v>
      </c>
      <c r="C14" s="55"/>
      <c r="D14" s="54"/>
      <c r="E14" s="54"/>
      <c r="F14" s="54"/>
      <c r="G14" s="54"/>
      <c r="H14" s="10"/>
      <c r="I14" s="10"/>
      <c r="J14" s="10"/>
      <c r="K14" s="10"/>
      <c r="L14" s="10"/>
    </row>
    <row r="15" spans="1:13" ht="24" customHeight="1">
      <c r="A15" s="123" t="s">
        <v>65</v>
      </c>
      <c r="B15" s="139">
        <f>SUM(B13:B14)</f>
        <v>0</v>
      </c>
      <c r="C15" s="54"/>
      <c r="D15" s="54"/>
      <c r="E15" s="54"/>
      <c r="F15" s="54"/>
      <c r="G15" s="54"/>
      <c r="H15" s="10"/>
      <c r="I15" s="10"/>
      <c r="J15" s="10"/>
      <c r="K15" s="10"/>
      <c r="L15" s="10"/>
    </row>
    <row r="16" spans="1:13">
      <c r="A16" s="16" t="s">
        <v>19</v>
      </c>
      <c r="B16" s="16"/>
      <c r="C16" s="54"/>
      <c r="D16" s="54"/>
      <c r="E16" s="54"/>
      <c r="F16" s="54"/>
      <c r="G16" s="54"/>
      <c r="H16" s="10"/>
      <c r="I16" s="10"/>
      <c r="J16" s="10"/>
      <c r="K16" s="10"/>
      <c r="L16" s="10"/>
    </row>
    <row r="17" spans="1:12">
      <c r="A17" s="16"/>
      <c r="B17" s="16"/>
      <c r="C17" s="54"/>
      <c r="D17" s="54"/>
      <c r="E17" s="54"/>
      <c r="F17" s="54"/>
      <c r="G17" s="54"/>
      <c r="H17" s="10"/>
      <c r="I17" s="10"/>
      <c r="J17" s="10"/>
      <c r="K17" s="10"/>
      <c r="L17" s="10"/>
    </row>
    <row r="18" spans="1:12">
      <c r="A18" s="62" t="s">
        <v>46</v>
      </c>
      <c r="B18" s="63">
        <f>B14/B19</f>
        <v>0</v>
      </c>
      <c r="C18" s="54"/>
      <c r="D18" s="54"/>
      <c r="E18" s="54"/>
      <c r="F18" s="54"/>
      <c r="G18" s="54"/>
      <c r="H18" s="10"/>
      <c r="I18" s="10"/>
      <c r="J18" s="10"/>
      <c r="K18" s="10"/>
      <c r="L18" s="10"/>
    </row>
    <row r="19" spans="1:12">
      <c r="A19" s="21" t="s">
        <v>72</v>
      </c>
      <c r="B19" s="43">
        <v>0.35499999999999998</v>
      </c>
    </row>
    <row r="20" spans="1:12">
      <c r="A20" s="64"/>
      <c r="B20" s="65"/>
      <c r="C20" s="66"/>
      <c r="D20" s="66"/>
      <c r="E20" s="66"/>
      <c r="F20" s="66"/>
      <c r="G20" s="66"/>
      <c r="H20" s="67"/>
    </row>
    <row r="21" spans="1:12">
      <c r="A21" s="68"/>
      <c r="B21" s="68"/>
      <c r="C21" s="66"/>
      <c r="D21" s="66"/>
      <c r="E21" s="66"/>
      <c r="F21" s="66"/>
      <c r="G21" s="66"/>
      <c r="H21" s="67"/>
    </row>
    <row r="22" spans="1:12">
      <c r="A22" s="68"/>
      <c r="B22" s="68"/>
      <c r="C22" s="66"/>
      <c r="D22" s="66"/>
      <c r="E22" s="66"/>
      <c r="F22" s="66"/>
      <c r="G22" s="66"/>
      <c r="H22" s="67"/>
    </row>
    <row r="23" spans="1:12">
      <c r="A23" s="68"/>
      <c r="B23" s="68"/>
      <c r="C23" s="66"/>
      <c r="D23" s="66"/>
      <c r="E23" s="66"/>
      <c r="F23" s="66"/>
      <c r="G23" s="66"/>
      <c r="H23" s="67"/>
    </row>
  </sheetData>
  <mergeCells count="1">
    <mergeCell ref="A2:B2"/>
  </mergeCells>
  <phoneticPr fontId="0" type="noConversion"/>
  <pageMargins left="0.49" right="0.56000000000000005" top="1" bottom="1" header="0.5" footer="0.5"/>
  <pageSetup scale="87" orientation="landscape" horizontalDpi="96" verticalDpi="9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workbookViewId="0">
      <selection activeCell="A4" sqref="A4"/>
    </sheetView>
  </sheetViews>
  <sheetFormatPr defaultColWidth="8.85546875" defaultRowHeight="12.75"/>
  <cols>
    <col min="1" max="1" width="23.140625" customWidth="1"/>
    <col min="2" max="2" width="14" style="28" customWidth="1"/>
    <col min="3" max="3" width="10.42578125" style="1" customWidth="1"/>
    <col min="6" max="6" width="8.85546875" style="28"/>
    <col min="7" max="7" width="8.7109375" style="44" customWidth="1"/>
    <col min="8" max="8" width="10.140625" bestFit="1" customWidth="1"/>
    <col min="9" max="9" width="12.140625" customWidth="1"/>
    <col min="10" max="10" width="12.140625" style="28" customWidth="1"/>
    <col min="11" max="11" width="8.85546875" style="44" customWidth="1"/>
    <col min="13" max="13" width="10.85546875" customWidth="1"/>
    <col min="15" max="15" width="10.140625" bestFit="1" customWidth="1"/>
    <col min="16" max="16" width="1.42578125" customWidth="1"/>
    <col min="17" max="17" width="8.7109375" customWidth="1"/>
    <col min="18" max="18" width="7.42578125" customWidth="1"/>
  </cols>
  <sheetData>
    <row r="1" spans="1:19" ht="15.75">
      <c r="A1" s="124" t="s">
        <v>56</v>
      </c>
      <c r="B1" s="127"/>
      <c r="C1" s="128"/>
      <c r="D1" s="125"/>
      <c r="E1" s="125"/>
      <c r="F1" s="125"/>
      <c r="G1" s="129"/>
      <c r="H1" s="125"/>
      <c r="I1" s="125"/>
      <c r="J1" s="125"/>
      <c r="K1" s="129"/>
      <c r="L1" s="125"/>
      <c r="M1" s="125"/>
      <c r="N1" s="125"/>
      <c r="O1" s="125"/>
      <c r="P1" s="125"/>
      <c r="Q1" s="125"/>
      <c r="R1" s="125"/>
      <c r="S1" s="125"/>
    </row>
    <row r="2" spans="1:19">
      <c r="B2" s="73" t="s">
        <v>48</v>
      </c>
      <c r="H2" s="72"/>
      <c r="J2" s="101" t="s">
        <v>50</v>
      </c>
      <c r="K2" s="71"/>
      <c r="L2" s="71"/>
      <c r="M2" s="71"/>
      <c r="R2" s="6" t="s">
        <v>41</v>
      </c>
    </row>
    <row r="3" spans="1:19" ht="38.25">
      <c r="A3" s="162" t="s">
        <v>4</v>
      </c>
      <c r="B3" s="163" t="s">
        <v>49</v>
      </c>
      <c r="C3" s="164" t="s">
        <v>0</v>
      </c>
      <c r="D3" s="162" t="s">
        <v>1</v>
      </c>
      <c r="E3" s="165" t="s">
        <v>2</v>
      </c>
      <c r="F3" s="166" t="s">
        <v>45</v>
      </c>
      <c r="G3" s="179" t="s">
        <v>80</v>
      </c>
      <c r="H3" s="162" t="s">
        <v>3</v>
      </c>
      <c r="I3" s="165" t="s">
        <v>55</v>
      </c>
      <c r="J3" s="167" t="s">
        <v>44</v>
      </c>
      <c r="K3" s="168" t="s">
        <v>15</v>
      </c>
      <c r="L3" s="169" t="s">
        <v>5</v>
      </c>
      <c r="M3" s="170" t="s">
        <v>55</v>
      </c>
      <c r="N3" s="162" t="s">
        <v>6</v>
      </c>
      <c r="O3" s="162" t="s">
        <v>7</v>
      </c>
      <c r="P3" s="100"/>
      <c r="Q3" s="99"/>
      <c r="R3" s="171" t="s">
        <v>42</v>
      </c>
      <c r="S3" s="79"/>
    </row>
    <row r="4" spans="1:19">
      <c r="A4" s="141" t="s">
        <v>79</v>
      </c>
      <c r="B4" s="33" t="s">
        <v>51</v>
      </c>
      <c r="C4" s="35">
        <v>0</v>
      </c>
      <c r="D4" s="23">
        <v>0</v>
      </c>
      <c r="E4" s="85">
        <f>C4*(1+D4)</f>
        <v>0</v>
      </c>
      <c r="F4" s="41">
        <f>IF(B4="A", G4/0.1111, G4/0.08333)</f>
        <v>0</v>
      </c>
      <c r="G4" s="45"/>
      <c r="H4" s="1">
        <f t="shared" ref="H4:H9" si="0">E4*G4</f>
        <v>0</v>
      </c>
      <c r="I4" s="86">
        <f>IF(B4="P",H4*0.0145,H4*0.33)</f>
        <v>0</v>
      </c>
      <c r="J4" s="42"/>
      <c r="K4" s="46">
        <f>J4/9</f>
        <v>0</v>
      </c>
      <c r="L4" s="1">
        <f t="shared" ref="L4:L9" si="1">E4*K4</f>
        <v>0</v>
      </c>
      <c r="M4" s="88">
        <f>IF(B4="P",L4*0.0145,L4*0.18)</f>
        <v>0</v>
      </c>
      <c r="N4" s="1">
        <f t="shared" ref="N4:N9" si="2">H4+L4</f>
        <v>0</v>
      </c>
      <c r="O4" s="1">
        <f t="shared" ref="O4:O9" si="3">I4+M4</f>
        <v>0</v>
      </c>
      <c r="P4" s="2"/>
      <c r="R4" s="7"/>
    </row>
    <row r="5" spans="1:19">
      <c r="A5" s="33" t="s">
        <v>36</v>
      </c>
      <c r="B5" s="33"/>
      <c r="C5" s="35">
        <v>0</v>
      </c>
      <c r="D5" s="23">
        <v>0</v>
      </c>
      <c r="E5" s="85">
        <f t="shared" ref="E5:E9" si="4">C5*(1+D5)</f>
        <v>0</v>
      </c>
      <c r="F5" s="41">
        <f t="shared" ref="F5:F9" si="5">IF(B5="A", G5/0.1111, G5/0.08333)</f>
        <v>0</v>
      </c>
      <c r="G5" s="45"/>
      <c r="H5" s="1">
        <f t="shared" si="0"/>
        <v>0</v>
      </c>
      <c r="I5" s="86">
        <f t="shared" ref="I5:I9" si="6">IF(B5="P",H5*0.0145,H5*0.33)</f>
        <v>0</v>
      </c>
      <c r="J5" s="42"/>
      <c r="K5" s="46">
        <f t="shared" ref="K5:K9" si="7">J5/9</f>
        <v>0</v>
      </c>
      <c r="L5" s="1">
        <f t="shared" si="1"/>
        <v>0</v>
      </c>
      <c r="M5" s="88">
        <f t="shared" ref="M5:M9" si="8">IF(B5="P",L5*0.0145,L5*0.18)</f>
        <v>0</v>
      </c>
      <c r="N5" s="1">
        <f t="shared" si="2"/>
        <v>0</v>
      </c>
      <c r="O5" s="1">
        <f t="shared" si="3"/>
        <v>0</v>
      </c>
      <c r="P5" s="2"/>
      <c r="R5" s="7"/>
    </row>
    <row r="6" spans="1:19">
      <c r="A6" s="33" t="s">
        <v>37</v>
      </c>
      <c r="B6" s="33"/>
      <c r="C6" s="35">
        <v>0</v>
      </c>
      <c r="D6" s="23">
        <v>0</v>
      </c>
      <c r="E6" s="85">
        <f t="shared" si="4"/>
        <v>0</v>
      </c>
      <c r="F6" s="41">
        <f t="shared" si="5"/>
        <v>0</v>
      </c>
      <c r="G6" s="45"/>
      <c r="H6" s="1">
        <f t="shared" si="0"/>
        <v>0</v>
      </c>
      <c r="I6" s="86">
        <f t="shared" si="6"/>
        <v>0</v>
      </c>
      <c r="J6" s="42"/>
      <c r="K6" s="46">
        <f t="shared" si="7"/>
        <v>0</v>
      </c>
      <c r="L6" s="1">
        <f t="shared" si="1"/>
        <v>0</v>
      </c>
      <c r="M6" s="88">
        <f t="shared" si="8"/>
        <v>0</v>
      </c>
      <c r="N6" s="1">
        <f t="shared" si="2"/>
        <v>0</v>
      </c>
      <c r="O6" s="1">
        <f t="shared" si="3"/>
        <v>0</v>
      </c>
      <c r="P6" s="2"/>
      <c r="R6" s="7"/>
    </row>
    <row r="7" spans="1:19">
      <c r="A7" s="34" t="s">
        <v>38</v>
      </c>
      <c r="B7" s="34"/>
      <c r="C7" s="35">
        <v>0</v>
      </c>
      <c r="D7" s="23">
        <v>0</v>
      </c>
      <c r="E7" s="85">
        <f t="shared" si="4"/>
        <v>0</v>
      </c>
      <c r="F7" s="41">
        <f t="shared" si="5"/>
        <v>0</v>
      </c>
      <c r="G7" s="45"/>
      <c r="H7" s="1">
        <f t="shared" si="0"/>
        <v>0</v>
      </c>
      <c r="I7" s="86">
        <f t="shared" si="6"/>
        <v>0</v>
      </c>
      <c r="J7" s="42"/>
      <c r="K7" s="46">
        <f t="shared" si="7"/>
        <v>0</v>
      </c>
      <c r="L7" s="1">
        <f t="shared" si="1"/>
        <v>0</v>
      </c>
      <c r="M7" s="88">
        <f t="shared" si="8"/>
        <v>0</v>
      </c>
      <c r="N7" s="1">
        <f t="shared" si="2"/>
        <v>0</v>
      </c>
      <c r="O7" s="1">
        <f t="shared" si="3"/>
        <v>0</v>
      </c>
      <c r="P7" s="2"/>
      <c r="R7" s="7"/>
    </row>
    <row r="8" spans="1:19">
      <c r="A8" s="34" t="s">
        <v>39</v>
      </c>
      <c r="B8" s="34"/>
      <c r="C8" s="35">
        <v>0</v>
      </c>
      <c r="D8" s="23">
        <v>0</v>
      </c>
      <c r="E8" s="85">
        <f t="shared" si="4"/>
        <v>0</v>
      </c>
      <c r="F8" s="41">
        <f t="shared" si="5"/>
        <v>0</v>
      </c>
      <c r="G8" s="45"/>
      <c r="H8" s="1">
        <f t="shared" si="0"/>
        <v>0</v>
      </c>
      <c r="I8" s="86">
        <f t="shared" si="6"/>
        <v>0</v>
      </c>
      <c r="J8" s="42"/>
      <c r="K8" s="46">
        <f t="shared" si="7"/>
        <v>0</v>
      </c>
      <c r="L8" s="1">
        <f t="shared" si="1"/>
        <v>0</v>
      </c>
      <c r="M8" s="88">
        <f t="shared" si="8"/>
        <v>0</v>
      </c>
      <c r="N8" s="1">
        <f t="shared" si="2"/>
        <v>0</v>
      </c>
      <c r="O8" s="1">
        <f t="shared" si="3"/>
        <v>0</v>
      </c>
      <c r="P8" s="2"/>
      <c r="R8" s="7"/>
    </row>
    <row r="9" spans="1:19">
      <c r="A9" s="34" t="s">
        <v>40</v>
      </c>
      <c r="B9" s="34"/>
      <c r="C9" s="35">
        <v>0</v>
      </c>
      <c r="D9" s="23">
        <v>0</v>
      </c>
      <c r="E9" s="85">
        <f t="shared" si="4"/>
        <v>0</v>
      </c>
      <c r="F9" s="41">
        <f t="shared" si="5"/>
        <v>0</v>
      </c>
      <c r="G9" s="45"/>
      <c r="H9" s="1">
        <f t="shared" si="0"/>
        <v>0</v>
      </c>
      <c r="I9" s="86">
        <f t="shared" si="6"/>
        <v>0</v>
      </c>
      <c r="J9" s="42"/>
      <c r="K9" s="46">
        <f t="shared" si="7"/>
        <v>0</v>
      </c>
      <c r="L9" s="1">
        <f t="shared" si="1"/>
        <v>0</v>
      </c>
      <c r="M9" s="88">
        <f t="shared" si="8"/>
        <v>0</v>
      </c>
      <c r="N9" s="1">
        <f t="shared" si="2"/>
        <v>0</v>
      </c>
      <c r="O9" s="1">
        <f t="shared" si="3"/>
        <v>0</v>
      </c>
      <c r="P9" s="2"/>
      <c r="R9" s="7"/>
    </row>
    <row r="10" spans="1:19">
      <c r="A10" s="89" t="s">
        <v>8</v>
      </c>
      <c r="B10" s="89"/>
      <c r="C10" s="90"/>
      <c r="D10" s="91"/>
      <c r="E10" s="92"/>
      <c r="F10" s="93"/>
      <c r="G10" s="94"/>
      <c r="H10" s="95">
        <f>SUM(H4:H9)</f>
        <v>0</v>
      </c>
      <c r="I10" s="96">
        <f>SUM(I4:I9)</f>
        <v>0</v>
      </c>
      <c r="J10" s="97"/>
      <c r="K10" s="98"/>
      <c r="L10" s="95">
        <f>SUM(L4:L9)</f>
        <v>0</v>
      </c>
      <c r="M10" s="96">
        <f>SUM(M4:M9)</f>
        <v>0</v>
      </c>
      <c r="N10" s="95">
        <f>SUM(N4:N9)</f>
        <v>0</v>
      </c>
      <c r="O10" s="95">
        <f>SUM(O4:O9)</f>
        <v>0</v>
      </c>
      <c r="P10" s="2"/>
      <c r="Q10" s="3">
        <f>N10+'KSU Personnel'!F21</f>
        <v>0</v>
      </c>
      <c r="R10" s="3">
        <f>O10+'KSU Personnel'!H21</f>
        <v>0</v>
      </c>
    </row>
    <row r="11" spans="1:19">
      <c r="A11" s="2"/>
      <c r="B11" s="2"/>
      <c r="C11" s="19"/>
      <c r="D11" s="18"/>
      <c r="E11" s="84"/>
      <c r="F11" s="41"/>
      <c r="G11" s="45"/>
      <c r="H11" s="18"/>
      <c r="I11" s="84"/>
      <c r="J11" s="42"/>
      <c r="K11" s="46"/>
      <c r="L11" s="20"/>
      <c r="M11" s="87"/>
      <c r="N11" s="20"/>
      <c r="O11" s="20"/>
      <c r="P11" s="2"/>
      <c r="R11" s="7"/>
    </row>
    <row r="13" spans="1:19" ht="15.75">
      <c r="A13" s="124" t="s">
        <v>53</v>
      </c>
      <c r="B13" s="125"/>
      <c r="C13" s="125"/>
      <c r="D13" s="125"/>
      <c r="E13" s="125"/>
      <c r="F13" s="125"/>
      <c r="G13" s="126"/>
      <c r="H13" s="125"/>
      <c r="J13"/>
      <c r="K13"/>
    </row>
    <row r="14" spans="1:19" ht="38.25">
      <c r="A14" s="102" t="s">
        <v>4</v>
      </c>
      <c r="B14" s="103" t="s">
        <v>9</v>
      </c>
      <c r="C14" s="102" t="s">
        <v>10</v>
      </c>
      <c r="D14" s="103" t="s">
        <v>11</v>
      </c>
      <c r="E14" s="160" t="s">
        <v>58</v>
      </c>
      <c r="F14" s="102" t="s">
        <v>59</v>
      </c>
      <c r="G14" s="161" t="s">
        <v>62</v>
      </c>
      <c r="H14" s="102" t="s">
        <v>14</v>
      </c>
      <c r="I14" s="5"/>
      <c r="J14" s="70"/>
      <c r="K14"/>
    </row>
    <row r="15" spans="1:19" ht="25.5">
      <c r="A15" s="56" t="s">
        <v>67</v>
      </c>
      <c r="B15" s="1">
        <v>10</v>
      </c>
      <c r="C15" s="58">
        <v>20</v>
      </c>
      <c r="D15" s="58"/>
      <c r="E15" s="58"/>
      <c r="F15" s="1">
        <f>B15*C15*D15*E15</f>
        <v>0</v>
      </c>
      <c r="G15" s="61"/>
      <c r="H15" s="108"/>
      <c r="I15" s="1"/>
      <c r="J15" s="157"/>
      <c r="K15" s="156"/>
    </row>
    <row r="16" spans="1:19" ht="25.5">
      <c r="A16" s="56" t="s">
        <v>68</v>
      </c>
      <c r="B16" s="26">
        <v>12</v>
      </c>
      <c r="C16" s="58">
        <v>20</v>
      </c>
      <c r="D16" s="58"/>
      <c r="E16" s="58"/>
      <c r="F16" s="26">
        <f>B16*C16*D16*E16</f>
        <v>0</v>
      </c>
      <c r="G16" s="61"/>
      <c r="H16" s="108"/>
      <c r="I16" s="1"/>
      <c r="J16" s="157"/>
      <c r="K16" s="156"/>
    </row>
    <row r="17" spans="1:11" s="28" customFormat="1">
      <c r="A17" s="56" t="s">
        <v>47</v>
      </c>
      <c r="B17" s="26">
        <v>0</v>
      </c>
      <c r="C17" s="119"/>
      <c r="D17" s="106"/>
      <c r="E17" s="58"/>
      <c r="F17" s="26">
        <f>B17*C17*E17</f>
        <v>0</v>
      </c>
      <c r="G17" s="61"/>
      <c r="H17" s="108"/>
      <c r="I17" s="26"/>
      <c r="J17" s="157"/>
      <c r="K17" s="156"/>
    </row>
    <row r="18" spans="1:11" s="28" customFormat="1">
      <c r="A18" s="56" t="s">
        <v>57</v>
      </c>
      <c r="B18" s="57"/>
      <c r="C18" s="59"/>
      <c r="D18" s="59"/>
      <c r="E18" s="59"/>
      <c r="F18" s="26">
        <f>B18*C18*D18*E18</f>
        <v>0</v>
      </c>
      <c r="G18" s="38" t="s">
        <v>61</v>
      </c>
      <c r="H18" s="26">
        <f>IF(G18="Y",F18*0.33,F18*18)</f>
        <v>0</v>
      </c>
      <c r="I18" s="26"/>
      <c r="J18" s="158"/>
      <c r="K18" s="159"/>
    </row>
    <row r="19" spans="1:11" s="28" customFormat="1">
      <c r="A19" s="56" t="s">
        <v>57</v>
      </c>
      <c r="B19" s="57"/>
      <c r="C19" s="59"/>
      <c r="D19" s="59"/>
      <c r="E19" s="59"/>
      <c r="F19" s="26">
        <f>B19*C19*D19*E19</f>
        <v>0</v>
      </c>
      <c r="G19" s="38" t="s">
        <v>61</v>
      </c>
      <c r="H19" s="26">
        <f>IF(G19="Y",F19*0.33,F19*0.18)</f>
        <v>0</v>
      </c>
      <c r="I19" s="26"/>
    </row>
    <row r="20" spans="1:11" s="28" customFormat="1">
      <c r="A20" s="56"/>
      <c r="B20" s="57"/>
      <c r="C20" s="59"/>
      <c r="D20" s="59"/>
      <c r="E20" s="59"/>
      <c r="F20" s="26"/>
      <c r="G20" s="38"/>
      <c r="H20" s="26"/>
      <c r="I20" s="26"/>
    </row>
    <row r="21" spans="1:11" ht="15.75">
      <c r="A21" s="104" t="s">
        <v>8</v>
      </c>
      <c r="B21" s="104"/>
      <c r="C21" s="104"/>
      <c r="D21" s="104"/>
      <c r="E21" s="104"/>
      <c r="F21" s="104">
        <f>SUM(F15:F20)</f>
        <v>0</v>
      </c>
      <c r="G21" s="105"/>
      <c r="H21" s="104">
        <f>SUM(H15:H20)</f>
        <v>0</v>
      </c>
      <c r="I21" s="60">
        <f>F21+H21</f>
        <v>0</v>
      </c>
      <c r="J21"/>
      <c r="K21"/>
    </row>
    <row r="22" spans="1:11">
      <c r="A22" s="5"/>
      <c r="B22" s="4"/>
      <c r="C22" s="59"/>
      <c r="D22" s="59"/>
      <c r="E22" s="59"/>
      <c r="F22" s="5"/>
      <c r="G22" s="36"/>
      <c r="H22" s="26"/>
      <c r="I22" s="26"/>
      <c r="J22"/>
      <c r="K22"/>
    </row>
    <row r="23" spans="1:11">
      <c r="A23" s="107" t="s">
        <v>60</v>
      </c>
    </row>
    <row r="24" spans="1:11" ht="25.5">
      <c r="A24" s="142" t="s">
        <v>73</v>
      </c>
      <c r="B24" s="143">
        <v>2200</v>
      </c>
    </row>
    <row r="25" spans="1:11">
      <c r="A25" s="144" t="s">
        <v>74</v>
      </c>
      <c r="B25" s="145">
        <v>3850</v>
      </c>
    </row>
    <row r="26" spans="1:11">
      <c r="A26" s="146" t="s">
        <v>75</v>
      </c>
      <c r="B26" s="147">
        <v>5500</v>
      </c>
    </row>
    <row r="27" spans="1:11">
      <c r="A27" s="148" t="s">
        <v>76</v>
      </c>
      <c r="B27" s="149">
        <v>6000</v>
      </c>
    </row>
  </sheetData>
  <phoneticPr fontId="0" type="noConversion"/>
  <pageMargins left="0.33" right="0.31" top="0.5" bottom="0.5" header="0.5" footer="0.5"/>
  <pageSetup scale="89" fitToHeight="0" orientation="landscape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workbookViewId="0">
      <selection activeCell="D49" sqref="D49"/>
    </sheetView>
  </sheetViews>
  <sheetFormatPr defaultColWidth="8.85546875" defaultRowHeight="12.75"/>
  <cols>
    <col min="1" max="1" width="16.28515625" style="77" customWidth="1"/>
    <col min="2" max="2" width="12.42578125" customWidth="1"/>
    <col min="3" max="3" width="15.28515625" customWidth="1"/>
    <col min="4" max="4" width="15.7109375" customWidth="1"/>
    <col min="5" max="5" width="18" customWidth="1"/>
    <col min="6" max="6" width="45.7109375" style="28" customWidth="1"/>
  </cols>
  <sheetData>
    <row r="1" spans="1:6" ht="17.100000000000001" customHeight="1">
      <c r="A1" s="178" t="s">
        <v>52</v>
      </c>
      <c r="B1" s="178"/>
      <c r="C1" s="131"/>
      <c r="D1" s="131"/>
      <c r="E1" s="131"/>
      <c r="F1" s="131"/>
    </row>
    <row r="2" spans="1:6">
      <c r="A2" s="172" t="s">
        <v>20</v>
      </c>
      <c r="B2" s="103" t="s">
        <v>21</v>
      </c>
      <c r="C2" s="103" t="s">
        <v>31</v>
      </c>
      <c r="D2" s="103" t="s">
        <v>12</v>
      </c>
      <c r="E2" s="79"/>
      <c r="F2" s="103" t="s">
        <v>43</v>
      </c>
    </row>
    <row r="3" spans="1:6">
      <c r="A3" s="75"/>
      <c r="B3" s="24"/>
      <c r="C3" s="39"/>
      <c r="D3" s="15">
        <f>B3*C3</f>
        <v>0</v>
      </c>
    </row>
    <row r="4" spans="1:6">
      <c r="A4" s="80"/>
      <c r="B4" s="24"/>
      <c r="C4" s="39"/>
      <c r="D4" s="15">
        <f>B4*C4</f>
        <v>0</v>
      </c>
    </row>
    <row r="5" spans="1:6">
      <c r="A5" s="80"/>
      <c r="B5" s="24"/>
      <c r="C5" s="39"/>
      <c r="D5" s="15">
        <f>B5*C5</f>
        <v>0</v>
      </c>
      <c r="F5" s="69"/>
    </row>
    <row r="6" spans="1:6" s="28" customFormat="1">
      <c r="A6" s="80"/>
      <c r="B6" s="24"/>
      <c r="C6" s="39"/>
      <c r="D6" s="29">
        <f>B6*C6</f>
        <v>0</v>
      </c>
      <c r="F6" s="69"/>
    </row>
    <row r="7" spans="1:6">
      <c r="A7" s="109" t="s">
        <v>8</v>
      </c>
      <c r="B7" s="110"/>
      <c r="C7" s="111"/>
      <c r="D7" s="110">
        <f>SUM(D3:D6)</f>
        <v>0</v>
      </c>
    </row>
    <row r="8" spans="1:6">
      <c r="A8" s="80"/>
      <c r="B8" s="24"/>
      <c r="C8" s="39"/>
      <c r="D8" s="4"/>
    </row>
    <row r="10" spans="1:6" ht="15.75">
      <c r="A10" s="134" t="s">
        <v>13</v>
      </c>
      <c r="B10" s="131"/>
      <c r="C10" s="131"/>
      <c r="D10" s="133"/>
      <c r="E10" s="131"/>
      <c r="F10" s="131"/>
    </row>
    <row r="11" spans="1:6">
      <c r="A11" s="172" t="s">
        <v>20</v>
      </c>
      <c r="B11" s="103" t="s">
        <v>21</v>
      </c>
      <c r="C11" s="103" t="s">
        <v>31</v>
      </c>
      <c r="D11" s="103" t="s">
        <v>12</v>
      </c>
      <c r="E11" s="79"/>
      <c r="F11" s="103" t="s">
        <v>43</v>
      </c>
    </row>
    <row r="12" spans="1:6">
      <c r="A12" s="82"/>
      <c r="B12" s="176"/>
      <c r="C12" s="31"/>
      <c r="D12" s="15">
        <f>B12*C12</f>
        <v>0</v>
      </c>
      <c r="F12" s="37"/>
    </row>
    <row r="13" spans="1:6" s="28" customFormat="1">
      <c r="A13" s="82"/>
      <c r="B13" s="176"/>
      <c r="C13" s="31"/>
      <c r="D13" s="29">
        <f>B13*C13</f>
        <v>0</v>
      </c>
      <c r="F13" s="37"/>
    </row>
    <row r="14" spans="1:6">
      <c r="A14" s="82"/>
      <c r="B14" s="176"/>
      <c r="C14" s="31"/>
      <c r="D14" s="15">
        <f>B14*C14</f>
        <v>0</v>
      </c>
      <c r="F14" s="37"/>
    </row>
    <row r="15" spans="1:6">
      <c r="A15" s="82"/>
      <c r="B15" s="176"/>
      <c r="C15" s="31"/>
      <c r="D15" s="15">
        <f>B15*C15</f>
        <v>0</v>
      </c>
    </row>
    <row r="16" spans="1:6">
      <c r="A16" s="109" t="s">
        <v>8</v>
      </c>
      <c r="B16" s="177"/>
      <c r="C16" s="113"/>
      <c r="D16" s="114">
        <f>SUM(D12:D15)</f>
        <v>0</v>
      </c>
    </row>
    <row r="17" spans="1:6">
      <c r="B17" s="76"/>
      <c r="C17" s="31"/>
    </row>
    <row r="19" spans="1:6" ht="15.75">
      <c r="A19" s="178" t="s">
        <v>22</v>
      </c>
      <c r="B19" s="131"/>
      <c r="C19" s="133"/>
      <c r="D19" s="133"/>
      <c r="E19" s="131"/>
      <c r="F19" s="131"/>
    </row>
    <row r="20" spans="1:6">
      <c r="A20" s="172" t="s">
        <v>20</v>
      </c>
      <c r="B20" s="103" t="s">
        <v>21</v>
      </c>
      <c r="C20" s="103" t="s">
        <v>31</v>
      </c>
      <c r="D20" s="103" t="s">
        <v>12</v>
      </c>
      <c r="E20" s="79"/>
      <c r="F20" s="103" t="s">
        <v>43</v>
      </c>
    </row>
    <row r="21" spans="1:6" ht="14.25">
      <c r="A21" s="75"/>
      <c r="B21" s="24"/>
      <c r="C21" s="27"/>
      <c r="D21" s="15">
        <f>B21*C21</f>
        <v>0</v>
      </c>
      <c r="F21" s="74"/>
    </row>
    <row r="22" spans="1:6" s="28" customFormat="1" ht="14.25">
      <c r="A22" s="75"/>
      <c r="B22" s="24"/>
      <c r="C22" s="27"/>
      <c r="D22" s="29">
        <f>B22*C22</f>
        <v>0</v>
      </c>
      <c r="F22" s="74"/>
    </row>
    <row r="23" spans="1:6" ht="14.25">
      <c r="A23" s="80"/>
      <c r="B23" s="24"/>
      <c r="C23" s="4"/>
      <c r="D23" s="15">
        <f>B23*C23</f>
        <v>0</v>
      </c>
      <c r="F23" s="74"/>
    </row>
    <row r="24" spans="1:6">
      <c r="A24" s="80"/>
      <c r="B24" s="24"/>
      <c r="C24" s="27"/>
      <c r="D24" s="15">
        <f>B24*C24</f>
        <v>0</v>
      </c>
    </row>
    <row r="25" spans="1:6">
      <c r="A25" s="109" t="s">
        <v>8</v>
      </c>
      <c r="B25" s="110"/>
      <c r="C25" s="115"/>
      <c r="D25" s="110">
        <f>SUM(D21:D24)</f>
        <v>0</v>
      </c>
    </row>
    <row r="26" spans="1:6">
      <c r="A26" s="80"/>
      <c r="B26" s="24"/>
      <c r="C26" s="27"/>
      <c r="D26" s="4"/>
    </row>
    <row r="27" spans="1:6" s="28" customFormat="1">
      <c r="A27" s="153"/>
      <c r="B27" s="154"/>
      <c r="C27" s="154"/>
      <c r="D27" s="155"/>
    </row>
    <row r="28" spans="1:6" ht="17.100000000000001" customHeight="1">
      <c r="A28" s="124" t="s">
        <v>23</v>
      </c>
      <c r="B28" s="130"/>
      <c r="C28" s="130"/>
      <c r="D28" s="130"/>
      <c r="E28" s="125"/>
      <c r="F28" s="125"/>
    </row>
    <row r="29" spans="1:6">
      <c r="A29" s="103" t="s">
        <v>4</v>
      </c>
      <c r="B29" s="103" t="s">
        <v>70</v>
      </c>
      <c r="C29" s="103" t="s">
        <v>71</v>
      </c>
      <c r="D29" s="103" t="s">
        <v>12</v>
      </c>
      <c r="E29" s="103"/>
      <c r="F29" s="79" t="s">
        <v>43</v>
      </c>
    </row>
    <row r="30" spans="1:6">
      <c r="A30"/>
      <c r="B30" s="26">
        <v>0</v>
      </c>
      <c r="C30" s="136">
        <v>0</v>
      </c>
      <c r="D30" s="15">
        <f>B30*C30</f>
        <v>0</v>
      </c>
      <c r="F30"/>
    </row>
    <row r="31" spans="1:6" s="28" customFormat="1">
      <c r="B31" s="26"/>
      <c r="C31" s="136"/>
      <c r="D31" s="29">
        <f>B31*C31</f>
        <v>0</v>
      </c>
    </row>
    <row r="32" spans="1:6">
      <c r="A32" s="69"/>
      <c r="B32" s="26"/>
      <c r="C32" s="136"/>
      <c r="D32" s="15">
        <f>B32*C32</f>
        <v>0</v>
      </c>
      <c r="F32"/>
    </row>
    <row r="33" spans="1:7">
      <c r="A33"/>
      <c r="B33" s="26"/>
      <c r="C33" s="136"/>
      <c r="D33" s="15">
        <f>B33*C33</f>
        <v>0</v>
      </c>
      <c r="F33"/>
    </row>
    <row r="34" spans="1:7">
      <c r="A34" s="89" t="s">
        <v>24</v>
      </c>
      <c r="B34" s="135"/>
      <c r="C34" s="137"/>
      <c r="D34" s="112">
        <f>SUM(D30:D33)</f>
        <v>0</v>
      </c>
      <c r="F34"/>
    </row>
    <row r="35" spans="1:7">
      <c r="A35" s="2"/>
      <c r="B35" s="26"/>
      <c r="C35" s="136"/>
      <c r="D35" s="15"/>
      <c r="F35"/>
    </row>
    <row r="36" spans="1:7">
      <c r="A36" s="80"/>
      <c r="D36" s="17"/>
    </row>
    <row r="37" spans="1:7" ht="31.5">
      <c r="A37" s="134" t="s">
        <v>30</v>
      </c>
      <c r="B37" s="131"/>
      <c r="C37" s="131"/>
      <c r="D37" s="131"/>
      <c r="E37" s="131"/>
      <c r="F37" s="131"/>
    </row>
    <row r="38" spans="1:7">
      <c r="A38" s="172" t="s">
        <v>20</v>
      </c>
      <c r="B38" s="103" t="s">
        <v>21</v>
      </c>
      <c r="C38" s="103" t="s">
        <v>31</v>
      </c>
      <c r="D38" s="103" t="s">
        <v>12</v>
      </c>
      <c r="E38" s="173" t="s">
        <v>32</v>
      </c>
      <c r="F38" s="103" t="s">
        <v>43</v>
      </c>
      <c r="G38" s="22"/>
    </row>
    <row r="39" spans="1:7">
      <c r="A39" s="81" t="s">
        <v>33</v>
      </c>
      <c r="B39" s="24"/>
      <c r="C39" s="27"/>
      <c r="D39" s="15">
        <f>B39*C39</f>
        <v>0</v>
      </c>
      <c r="E39" s="25">
        <f>IF(D39&gt;25000, D39-25000,0)</f>
        <v>0</v>
      </c>
      <c r="F39" s="78"/>
    </row>
    <row r="40" spans="1:7">
      <c r="A40" s="81" t="s">
        <v>34</v>
      </c>
      <c r="B40" s="24"/>
      <c r="C40" s="27"/>
      <c r="D40" s="15">
        <f>B40*C40</f>
        <v>0</v>
      </c>
      <c r="E40" s="25">
        <f>IF(D40&gt;25000, D40-25000,0)</f>
        <v>0</v>
      </c>
      <c r="F40" s="78"/>
    </row>
    <row r="41" spans="1:7">
      <c r="A41" s="81" t="s">
        <v>35</v>
      </c>
      <c r="B41" s="24"/>
      <c r="C41" s="27"/>
      <c r="D41" s="15">
        <f>B41*C41</f>
        <v>0</v>
      </c>
      <c r="E41" s="25">
        <f>IF(D41&gt;25000, D41-25000,0)</f>
        <v>0</v>
      </c>
      <c r="F41" s="78"/>
    </row>
    <row r="42" spans="1:7">
      <c r="A42" s="109" t="s">
        <v>8</v>
      </c>
      <c r="B42" s="110"/>
      <c r="C42" s="110"/>
      <c r="D42" s="110">
        <f>SUM(D39:D41)</f>
        <v>0</v>
      </c>
      <c r="E42" s="116">
        <f>SUM(E39:E41)</f>
        <v>0</v>
      </c>
      <c r="F42" s="78"/>
    </row>
    <row r="43" spans="1:7">
      <c r="A43" s="80"/>
      <c r="B43" s="24"/>
      <c r="C43" s="27"/>
      <c r="D43" s="4"/>
      <c r="E43" s="25"/>
      <c r="F43" s="78"/>
    </row>
    <row r="44" spans="1:7">
      <c r="C44" s="15"/>
      <c r="D44" s="15"/>
      <c r="F44" s="78"/>
    </row>
    <row r="45" spans="1:7" ht="15">
      <c r="A45" s="132" t="s">
        <v>25</v>
      </c>
      <c r="B45" s="131"/>
      <c r="C45" s="131"/>
      <c r="D45" s="133"/>
      <c r="E45" s="131"/>
      <c r="F45" s="131"/>
    </row>
    <row r="46" spans="1:7">
      <c r="A46" s="172" t="s">
        <v>20</v>
      </c>
      <c r="B46" s="103" t="s">
        <v>21</v>
      </c>
      <c r="C46" s="103" t="s">
        <v>31</v>
      </c>
      <c r="D46" s="103" t="s">
        <v>12</v>
      </c>
      <c r="E46" s="79"/>
      <c r="F46" s="103" t="s">
        <v>43</v>
      </c>
    </row>
    <row r="47" spans="1:7">
      <c r="A47" s="83"/>
      <c r="B47" s="40"/>
      <c r="C47" s="32"/>
      <c r="D47" s="29">
        <f>B47*C47</f>
        <v>0</v>
      </c>
    </row>
    <row r="48" spans="1:7">
      <c r="A48" s="83"/>
      <c r="B48" s="40"/>
      <c r="C48" s="32"/>
      <c r="D48" s="29">
        <f t="shared" ref="D48:D49" si="0">B48*C48</f>
        <v>0</v>
      </c>
    </row>
    <row r="49" spans="1:5">
      <c r="A49" s="83"/>
      <c r="B49" s="40"/>
      <c r="C49" s="32"/>
      <c r="D49" s="29">
        <f t="shared" si="0"/>
        <v>0</v>
      </c>
      <c r="E49" s="30"/>
    </row>
    <row r="50" spans="1:5">
      <c r="A50" s="109" t="s">
        <v>8</v>
      </c>
      <c r="B50" s="117"/>
      <c r="C50" s="118"/>
      <c r="D50" s="110">
        <f>SUM(D47:D49)</f>
        <v>0</v>
      </c>
    </row>
    <row r="51" spans="1:5">
      <c r="B51" s="40"/>
      <c r="C51" s="32"/>
    </row>
  </sheetData>
  <phoneticPr fontId="0" type="noConversion"/>
  <pageMargins left="0.75" right="0.75" top="1" bottom="1" header="0.5" footer="0.5"/>
  <pageSetup fitToHeight="0" orientation="landscape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Summary Budget</vt:lpstr>
      <vt:lpstr>KSU Personnel</vt:lpstr>
      <vt:lpstr>Other</vt:lpstr>
      <vt:lpstr>Notes on Calculating Salary</vt:lpstr>
      <vt:lpstr>'KSU Personnel'!Print_Area</vt:lpstr>
    </vt:vector>
  </TitlesOfParts>
  <Company>Kennesaw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cellio12</dc:creator>
  <cp:lastModifiedBy>Windows User</cp:lastModifiedBy>
  <cp:lastPrinted>2014-03-26T19:25:57Z</cp:lastPrinted>
  <dcterms:created xsi:type="dcterms:W3CDTF">2004-06-14T21:06:55Z</dcterms:created>
  <dcterms:modified xsi:type="dcterms:W3CDTF">2018-11-29T17:58:41Z</dcterms:modified>
</cp:coreProperties>
</file>